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1" r:id="rId2"/>
    <sheet name="Creative" sheetId="12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<sst xmlns="http://schemas.openxmlformats.org/spreadsheetml/2006/main" count="161" uniqueCount="60">
  <si>
    <t>Quotation</t>
  </si>
  <si>
    <t>Client:</t>
  </si>
  <si>
    <t>AstraZeneca</t>
  </si>
  <si>
    <t xml:space="preserve">Project Name: </t>
  </si>
  <si>
    <t>安达唐县域幻灯片制作项目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</si>
  <si>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</si>
  <si>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</si>
  <si>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</si>
  <si>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</si>
  <si>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</si>
  <si>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</si>
  <si>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</si>
  <si>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</si>
  <si>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</si>
  <si>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</si>
  <si>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</si>
  <si>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</si>
  <si>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CV 医学部内部心衰培训材料项目</t>
  </si>
  <si>
    <t>Description</t>
  </si>
  <si>
    <t>AZ Annual Rate
(if have, list year)</t>
  </si>
  <si>
    <t>Unit Price</t>
  </si>
  <si>
    <t>Unit</t>
  </si>
  <si>
    <t>Quantity</t>
  </si>
  <si>
    <t>Amount</t>
  </si>
  <si>
    <t>幻灯1-《安达唐强效降糖的优势》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</si>
  <si>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</si>
  <si>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</si>
  <si>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</si>
  <si>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</si>
  <si>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</si>
  <si>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</si>
  <si>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</si>
  <si>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</si>
  <si>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</si>
  <si>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</si>
  <si>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</si>
  <si>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</si>
  <si>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</si>
  <si>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</si>
  <si>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</si>
  <si>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</si>
  <si>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</si>
  <si>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幻灯2-《安达唐治疗心衰的适应症及优势》</t>
  </si>
  <si>
    <t>幻灯3-《安达唐治疗CKD的适应症及优势》</t>
  </si>
  <si>
    <t>长图文*1篇*6屏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</si>
  <si>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</si>
  <si>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</si>
  <si>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</si>
  <si>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</si>
  <si>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</si>
  <si>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DA*1套</t>
  </si>
  <si>
    <t>DA类文案撰写(new work)</t>
  </si>
  <si>
    <t>DA内页、手册内页或单页排版 (new work)</t>
  </si>
  <si>
    <t>包括设计、排版、完稿，单页尺寸A4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</si>
  <si>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</si>
  <si>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</si>
  <si>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</si>
  <si>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</si>
  <si>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</si>
  <si>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Designer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</si>
</sst>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5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rgb="FF80008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3" applyNumberFormat="0" applyAlignment="0" applyProtection="0">
      <alignment vertical="center"/>
    </xf>
    <xf numFmtId="0" fontId="25" fillId="10" borderId="24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11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91">
    <xf numFmtId="0" fontId="0" fillId="0" borderId="0" xfId="0">
      <alignment vertical="center"/>
    </xf>
    <xf numFmtId="0" fontId="0" fillId="0" borderId="0" xfId="50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Fill="1" applyBorder="1" applyAlignment="1">
      <alignment vertical="center"/>
    </xf>
    <xf numFmtId="176" fontId="5" fillId="0" borderId="0" xfId="6" applyNumberFormat="1" applyFont="1" applyFill="1" applyBorder="1" applyAlignment="1" applyProtection="1">
      <alignment horizontal="left"/>
    </xf>
    <xf numFmtId="0" fontId="3" fillId="0" borderId="0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right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0" fontId="7" fillId="0" borderId="5" xfId="51" applyNumberFormat="1" applyFont="1" applyFill="1" applyBorder="1" applyAlignment="1">
      <alignment horizontal="center" vertical="center"/>
    </xf>
    <xf numFmtId="9" fontId="1" fillId="0" borderId="5" xfId="51" applyNumberFormat="1" applyFont="1" applyFill="1" applyBorder="1" applyAlignment="1">
      <alignment horizontal="center" vertical="center"/>
    </xf>
    <xf numFmtId="177" fontId="1" fillId="0" borderId="5" xfId="51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76" fontId="3" fillId="4" borderId="7" xfId="52" applyNumberFormat="1" applyFont="1" applyFill="1" applyBorder="1" applyAlignment="1">
      <alignment horizontal="right" vertical="center"/>
    </xf>
    <xf numFmtId="176" fontId="3" fillId="4" borderId="8" xfId="52" applyNumberFormat="1" applyFont="1" applyFill="1" applyBorder="1" applyAlignment="1">
      <alignment horizontal="right" vertical="center"/>
    </xf>
    <xf numFmtId="178" fontId="3" fillId="4" borderId="9" xfId="52" applyNumberFormat="1" applyFont="1" applyFill="1" applyBorder="1" applyAlignment="1">
      <alignment horizontal="center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176" fontId="8" fillId="0" borderId="0" xfId="49" applyNumberFormat="1" applyFont="1" applyFill="1" applyAlignment="1">
      <alignment horizontal="left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left" vertical="center"/>
    </xf>
    <xf numFmtId="176" fontId="8" fillId="0" borderId="0" xfId="49" applyNumberFormat="1" applyFont="1" applyFill="1" applyAlignment="1">
      <alignment horizontal="left" wrapText="1"/>
    </xf>
    <xf numFmtId="0" fontId="0" fillId="0" borderId="0" xfId="50" applyFont="1" applyFill="1" applyAlignment="1"/>
    <xf numFmtId="0" fontId="0" fillId="0" borderId="0" xfId="0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9" fillId="2" borderId="10" xfId="52" applyFont="1" applyFill="1" applyBorder="1" applyAlignment="1">
      <alignment horizontal="left" vertical="center"/>
    </xf>
    <xf numFmtId="0" fontId="6" fillId="2" borderId="11" xfId="52" applyFont="1" applyFill="1" applyBorder="1" applyAlignment="1">
      <alignment horizontal="left" vertical="center"/>
    </xf>
    <xf numFmtId="0" fontId="6" fillId="2" borderId="11" xfId="52" applyFont="1" applyFill="1" applyBorder="1" applyAlignment="1">
      <alignment horizontal="center" vertical="center"/>
    </xf>
    <xf numFmtId="0" fontId="6" fillId="2" borderId="12" xfId="52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40" fontId="11" fillId="0" borderId="11" xfId="51" applyNumberFormat="1" applyFont="1" applyFill="1" applyBorder="1" applyAlignment="1">
      <alignment horizontal="center" vertical="center"/>
    </xf>
    <xf numFmtId="0" fontId="12" fillId="0" borderId="5" xfId="52" applyFont="1" applyFill="1" applyBorder="1" applyAlignment="1">
      <alignment horizontal="center" vertical="center"/>
    </xf>
    <xf numFmtId="0" fontId="12" fillId="0" borderId="11" xfId="51" applyFont="1" applyFill="1" applyBorder="1" applyAlignment="1">
      <alignment horizontal="center" vertical="center"/>
    </xf>
    <xf numFmtId="37" fontId="11" fillId="0" borderId="6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0" fontId="11" fillId="0" borderId="14" xfId="51" applyNumberFormat="1" applyFont="1" applyFill="1" applyBorder="1" applyAlignment="1">
      <alignment horizontal="center" vertical="center"/>
    </xf>
    <xf numFmtId="0" fontId="12" fillId="0" borderId="5" xfId="51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right" vertical="center" wrapText="1"/>
    </xf>
    <xf numFmtId="0" fontId="3" fillId="0" borderId="11" xfId="49" applyFont="1" applyFill="1" applyBorder="1" applyAlignment="1">
      <alignment horizontal="right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right" vertical="center" wrapText="1"/>
    </xf>
    <xf numFmtId="179" fontId="3" fillId="0" borderId="6" xfId="1" applyNumberFormat="1" applyFont="1" applyFill="1" applyBorder="1" applyAlignment="1">
      <alignment horizontal="right" vertical="center"/>
    </xf>
    <xf numFmtId="0" fontId="6" fillId="2" borderId="10" xfId="52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40" fontId="11" fillId="0" borderId="5" xfId="51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176" fontId="3" fillId="4" borderId="8" xfId="52" applyNumberFormat="1" applyFont="1" applyFill="1" applyBorder="1" applyAlignment="1">
      <alignment horizontal="center" vertical="center"/>
    </xf>
    <xf numFmtId="178" fontId="3" fillId="4" borderId="9" xfId="52" applyNumberFormat="1" applyFont="1" applyFill="1" applyBorder="1" applyAlignment="1">
      <alignment horizontal="right" vertical="center"/>
    </xf>
    <xf numFmtId="0" fontId="3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178" fontId="3" fillId="0" borderId="6" xfId="1" applyNumberFormat="1" applyFont="1" applyFill="1" applyBorder="1" applyAlignment="1">
      <alignment horizontal="right" vertical="center"/>
    </xf>
    <xf numFmtId="0" fontId="3" fillId="2" borderId="10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right" vertical="center" wrapText="1"/>
    </xf>
    <xf numFmtId="178" fontId="3" fillId="6" borderId="19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7" borderId="0" xfId="0" applyFont="1" applyFill="1" applyAlignment="1">
      <alignment horizontal="right" vertical="center"/>
    </xf>
    <xf numFmtId="10" fontId="13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6"/>
  <sheetViews>
    <sheetView tabSelected="1" workbookViewId="0">
      <selection activeCell="B1" sqref="B1:C1"/>
    </sheetView>
  </sheetViews>
  <sheetFormatPr defaultColWidth="8.91666666666667" defaultRowHeight="15.6" outlineLevelCol="3"/>
  <cols>
    <col min="1" max="1" width="5.08333333333333" style="3" customWidth="1"/>
    <col min="2" max="2" width="39.5833333333333" customWidth="1"/>
    <col min="3" max="3" width="37.6666666666667" style="3" customWidth="1"/>
    <col min="4" max="4" width="19.4166666666667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78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8"/>
    </row>
    <row r="7" s="1" customFormat="1" ht="30.75" customHeight="1" spans="2:3">
      <c r="B7" s="17" t="s">
        <v>8</v>
      </c>
      <c r="C7" s="20" t="s">
        <v>9</v>
      </c>
    </row>
    <row r="8" s="1" customFormat="1" ht="16.2" spans="2:3">
      <c r="B8" s="66" t="s">
        <v>10</v>
      </c>
      <c r="C8" s="49"/>
    </row>
    <row r="9" s="1" customFormat="1" spans="2:3">
      <c r="B9" s="79" t="s">
        <v>11</v>
      </c>
      <c r="C9" s="80">
        <f>Medical!H35</f>
        <v>49740</v>
      </c>
    </row>
    <row r="10" s="1" customFormat="1" ht="16.2" spans="2:3">
      <c r="B10" s="66" t="s">
        <v>12</v>
      </c>
      <c r="C10" s="49"/>
    </row>
    <row r="11" s="1" customFormat="1" spans="2:3">
      <c r="B11" s="79" t="s">
        <v>11</v>
      </c>
      <c r="C11" s="80">
        <f>Creative!H16</f>
        <v>23280</v>
      </c>
    </row>
    <row r="12" s="1" customFormat="1" spans="2:3">
      <c r="B12" s="81" t="s">
        <v>13</v>
      </c>
      <c r="C12" s="82"/>
    </row>
    <row r="13" spans="2:3">
      <c r="B13" s="79" t="s">
        <v>11</v>
      </c>
      <c r="C13" s="65">
        <f>'Staffing Fee'!H12</f>
        <v>11850</v>
      </c>
    </row>
    <row r="14" ht="8" customHeight="1" spans="2:3">
      <c r="B14" s="83"/>
      <c r="C14" s="84"/>
    </row>
    <row r="15" spans="2:3">
      <c r="B15" s="85" t="s">
        <v>11</v>
      </c>
      <c r="C15" s="86">
        <f>C9+C11+C13</f>
        <v>84870</v>
      </c>
    </row>
    <row r="16" spans="2:3">
      <c r="B16" s="85" t="s">
        <v>14</v>
      </c>
      <c r="C16" s="86">
        <f>C15*0.06</f>
        <v>5092.2</v>
      </c>
    </row>
    <row r="17" ht="16.35" spans="2:3">
      <c r="B17" s="33" t="s">
        <v>15</v>
      </c>
      <c r="C17" s="72">
        <f>C15+C16</f>
        <v>89962.2</v>
      </c>
    </row>
    <row r="18" ht="17.4" spans="2:3">
      <c r="B18" s="87"/>
      <c r="C18" s="88"/>
    </row>
    <row r="19" ht="17.4" spans="2:3">
      <c r="B19" s="89" t="s">
        <v>16</v>
      </c>
      <c r="C19" s="90">
        <f>C13/C15</f>
        <v>0.139625309296571</v>
      </c>
    </row>
    <row r="21" spans="2:2">
      <c r="B21" s="36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  <row r="26" spans="2:2">
      <c r="B26" s="39"/>
    </row>
  </sheetData>
  <mergeCells count="5">
    <mergeCell ref="B1:C1"/>
    <mergeCell ref="B8:C8"/>
    <mergeCell ref="B10:C10"/>
    <mergeCell ref="B12:C12"/>
    <mergeCell ref="B14:C14"/>
  </mergeCell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zoomScale="85" zoomScaleNormal="85" zoomScaleSheetLayoutView="90" topLeftCell="A7" workbookViewId="0">
      <selection activeCell="C3" sqref="C3"/>
    </sheetView>
  </sheetViews>
  <sheetFormatPr defaultColWidth="8.91666666666667" defaultRowHeight="15.6" outlineLevelCol="7"/>
  <cols>
    <col min="1" max="1" width="5.08333333333333" style="3" customWidth="1"/>
    <col min="2" max="2" width="28.25" customWidth="1"/>
    <col min="3" max="3" width="37.0833333333333" style="4" customWidth="1"/>
    <col min="4" max="4" width="17.5833333333333" style="4" customWidth="1"/>
    <col min="5" max="5" width="11" style="44" customWidth="1"/>
    <col min="6" max="6" width="8.41666666666667" customWidth="1"/>
    <col min="7" max="7" width="10.0833333333333" style="3" customWidth="1"/>
    <col min="8" max="8" width="14.9166666666667" style="3" customWidth="1"/>
    <col min="9" max="9" width="13.5833333333333" customWidth="1"/>
  </cols>
  <sheetData>
    <row r="1" ht="37.5" customHeight="1" spans="2:8">
      <c r="B1" s="5" t="s">
        <v>0</v>
      </c>
      <c r="C1" s="5"/>
      <c r="D1" s="6"/>
      <c r="E1" s="5"/>
      <c r="F1" s="6"/>
      <c r="G1" s="6"/>
      <c r="H1" s="6"/>
    </row>
    <row r="2" spans="2:8">
      <c r="B2" s="8" t="s">
        <v>17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45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45"/>
      <c r="F5" s="13"/>
      <c r="G5" s="13"/>
      <c r="H5" s="13"/>
    </row>
    <row r="6" s="1" customFormat="1" ht="16.5" customHeight="1" spans="2:8">
      <c r="B6" s="16"/>
      <c r="C6" s="8"/>
      <c r="D6" s="16"/>
      <c r="E6" s="45"/>
      <c r="F6" s="16"/>
      <c r="G6" s="16"/>
      <c r="H6" s="16"/>
    </row>
    <row r="7" s="1" customFormat="1" ht="30.75" customHeight="1" spans="2:8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="1" customFormat="1" ht="16.2" spans="2:8">
      <c r="B8" s="66" t="s">
        <v>24</v>
      </c>
      <c r="C8" s="47"/>
      <c r="D8" s="47"/>
      <c r="E8" s="48"/>
      <c r="F8" s="47"/>
      <c r="G8" s="47"/>
      <c r="H8" s="49"/>
    </row>
    <row r="9" s="43" customFormat="1" spans="2:8">
      <c r="B9" s="57" t="s">
        <v>25</v>
      </c>
      <c r="C9" s="67" t="s">
        <v>26</v>
      </c>
      <c r="D9" s="68">
        <v>2021</v>
      </c>
      <c r="E9" s="69">
        <v>300</v>
      </c>
      <c r="F9" s="54" t="s">
        <v>27</v>
      </c>
      <c r="G9" s="60">
        <v>35</v>
      </c>
      <c r="H9" s="56">
        <f t="shared" ref="H9:H15" si="0">E9*G9</f>
        <v>10500</v>
      </c>
    </row>
    <row r="10" s="43" customFormat="1" spans="2:8">
      <c r="B10" s="57" t="s">
        <v>28</v>
      </c>
      <c r="C10" s="67" t="s">
        <v>29</v>
      </c>
      <c r="D10" s="70"/>
      <c r="E10" s="69">
        <v>2000</v>
      </c>
      <c r="F10" s="54" t="s">
        <v>30</v>
      </c>
      <c r="G10" s="60">
        <v>1</v>
      </c>
      <c r="H10" s="56">
        <f t="shared" si="0"/>
        <v>2000</v>
      </c>
    </row>
    <row r="11" s="43" customFormat="1" spans="2:8">
      <c r="B11" s="57" t="s">
        <v>31</v>
      </c>
      <c r="C11" s="67" t="s">
        <v>32</v>
      </c>
      <c r="D11" s="70"/>
      <c r="E11" s="69">
        <v>20</v>
      </c>
      <c r="F11" s="54" t="s">
        <v>33</v>
      </c>
      <c r="G11" s="60">
        <v>5</v>
      </c>
      <c r="H11" s="56">
        <f t="shared" si="0"/>
        <v>100</v>
      </c>
    </row>
    <row r="12" s="43" customFormat="1" spans="2:8">
      <c r="B12" s="57" t="s">
        <v>34</v>
      </c>
      <c r="C12" s="75" t="s">
        <v>35</v>
      </c>
      <c r="D12" s="70"/>
      <c r="E12" s="69">
        <v>15</v>
      </c>
      <c r="F12" s="54" t="s">
        <v>36</v>
      </c>
      <c r="G12" s="60">
        <v>15</v>
      </c>
      <c r="H12" s="56">
        <f t="shared" si="0"/>
        <v>225</v>
      </c>
    </row>
    <row r="13" s="43" customFormat="1" spans="2:8">
      <c r="B13" s="57" t="s">
        <v>37</v>
      </c>
      <c r="C13" s="67" t="s">
        <v>37</v>
      </c>
      <c r="D13" s="70"/>
      <c r="E13" s="69">
        <v>7</v>
      </c>
      <c r="F13" s="54" t="s">
        <v>36</v>
      </c>
      <c r="G13" s="60">
        <v>15</v>
      </c>
      <c r="H13" s="56">
        <f t="shared" si="0"/>
        <v>105</v>
      </c>
    </row>
    <row r="14" s="43" customFormat="1" spans="2:8">
      <c r="B14" s="57" t="s">
        <v>38</v>
      </c>
      <c r="C14" s="76" t="s">
        <v>38</v>
      </c>
      <c r="D14" s="70"/>
      <c r="E14" s="69">
        <v>10</v>
      </c>
      <c r="F14" s="54" t="s">
        <v>36</v>
      </c>
      <c r="G14" s="60">
        <v>15</v>
      </c>
      <c r="H14" s="56">
        <f t="shared" si="0"/>
        <v>150</v>
      </c>
    </row>
    <row r="15" spans="1:8">
      <c r="A15"/>
      <c r="B15" s="57" t="s">
        <v>39</v>
      </c>
      <c r="C15" s="67" t="s">
        <v>40</v>
      </c>
      <c r="D15" s="77"/>
      <c r="E15" s="69">
        <v>100</v>
      </c>
      <c r="F15" s="54" t="s">
        <v>27</v>
      </c>
      <c r="G15" s="60">
        <v>35</v>
      </c>
      <c r="H15" s="56">
        <f t="shared" si="0"/>
        <v>3500</v>
      </c>
    </row>
    <row r="16" s="43" customFormat="1" spans="2:8">
      <c r="B16" s="61" t="s">
        <v>41</v>
      </c>
      <c r="C16" s="62"/>
      <c r="D16" s="62"/>
      <c r="E16" s="63"/>
      <c r="F16" s="62"/>
      <c r="G16" s="64"/>
      <c r="H16" s="65">
        <f>SUM(H9:H15)</f>
        <v>16580</v>
      </c>
    </row>
    <row r="17" s="43" customFormat="1" ht="16.2" spans="2:8">
      <c r="B17" s="66" t="s">
        <v>42</v>
      </c>
      <c r="C17" s="47"/>
      <c r="D17" s="47"/>
      <c r="E17" s="48"/>
      <c r="F17" s="47"/>
      <c r="G17" s="47"/>
      <c r="H17" s="49"/>
    </row>
    <row r="18" s="43" customFormat="1" spans="2:8">
      <c r="B18" s="57" t="s">
        <v>25</v>
      </c>
      <c r="C18" s="67" t="s">
        <v>26</v>
      </c>
      <c r="D18" s="68">
        <v>2021</v>
      </c>
      <c r="E18" s="69">
        <v>300</v>
      </c>
      <c r="F18" s="54" t="s">
        <v>27</v>
      </c>
      <c r="G18" s="60">
        <v>35</v>
      </c>
      <c r="H18" s="56">
        <f t="shared" ref="H18:H24" si="1">E18*G18</f>
        <v>10500</v>
      </c>
    </row>
    <row r="19" spans="1:8">
      <c r="A19"/>
      <c r="B19" s="57" t="s">
        <v>28</v>
      </c>
      <c r="C19" s="67" t="s">
        <v>29</v>
      </c>
      <c r="D19" s="70"/>
      <c r="E19" s="69">
        <v>2000</v>
      </c>
      <c r="F19" s="54" t="s">
        <v>30</v>
      </c>
      <c r="G19" s="60">
        <v>1</v>
      </c>
      <c r="H19" s="56">
        <f t="shared" si="1"/>
        <v>2000</v>
      </c>
    </row>
    <row r="20" s="1" customFormat="1" spans="2:8">
      <c r="B20" s="57" t="s">
        <v>31</v>
      </c>
      <c r="C20" s="67" t="s">
        <v>32</v>
      </c>
      <c r="D20" s="70"/>
      <c r="E20" s="69">
        <v>20</v>
      </c>
      <c r="F20" s="54" t="s">
        <v>33</v>
      </c>
      <c r="G20" s="60">
        <v>5</v>
      </c>
      <c r="H20" s="56">
        <f t="shared" si="1"/>
        <v>100</v>
      </c>
    </row>
    <row r="21" spans="1:8">
      <c r="A21"/>
      <c r="B21" s="57" t="s">
        <v>34</v>
      </c>
      <c r="C21" s="75" t="s">
        <v>35</v>
      </c>
      <c r="D21" s="70"/>
      <c r="E21" s="69">
        <v>15</v>
      </c>
      <c r="F21" s="54" t="s">
        <v>36</v>
      </c>
      <c r="G21" s="60">
        <v>15</v>
      </c>
      <c r="H21" s="56">
        <f t="shared" si="1"/>
        <v>225</v>
      </c>
    </row>
    <row r="22" s="1" customFormat="1" spans="2:8">
      <c r="B22" s="57" t="s">
        <v>37</v>
      </c>
      <c r="C22" s="67" t="s">
        <v>37</v>
      </c>
      <c r="D22" s="70"/>
      <c r="E22" s="69">
        <v>7</v>
      </c>
      <c r="F22" s="54" t="s">
        <v>36</v>
      </c>
      <c r="G22" s="60">
        <v>15</v>
      </c>
      <c r="H22" s="56">
        <f t="shared" si="1"/>
        <v>105</v>
      </c>
    </row>
    <row r="23" s="43" customFormat="1" spans="2:8">
      <c r="B23" s="57" t="s">
        <v>38</v>
      </c>
      <c r="C23" s="76" t="s">
        <v>38</v>
      </c>
      <c r="D23" s="70"/>
      <c r="E23" s="69">
        <v>10</v>
      </c>
      <c r="F23" s="54" t="s">
        <v>36</v>
      </c>
      <c r="G23" s="60">
        <v>15</v>
      </c>
      <c r="H23" s="56">
        <f t="shared" si="1"/>
        <v>150</v>
      </c>
    </row>
    <row r="24" s="43" customFormat="1" spans="2:8">
      <c r="B24" s="57" t="s">
        <v>39</v>
      </c>
      <c r="C24" s="67" t="s">
        <v>40</v>
      </c>
      <c r="D24" s="77"/>
      <c r="E24" s="69">
        <v>100</v>
      </c>
      <c r="F24" s="54" t="s">
        <v>27</v>
      </c>
      <c r="G24" s="60">
        <v>35</v>
      </c>
      <c r="H24" s="56">
        <f t="shared" si="1"/>
        <v>3500</v>
      </c>
    </row>
    <row r="25" s="43" customFormat="1" spans="2:8">
      <c r="B25" s="61" t="s">
        <v>41</v>
      </c>
      <c r="C25" s="62"/>
      <c r="D25" s="62"/>
      <c r="E25" s="63"/>
      <c r="F25" s="62"/>
      <c r="G25" s="64"/>
      <c r="H25" s="65">
        <f>SUM(H18:H24)</f>
        <v>16580</v>
      </c>
    </row>
    <row r="26" ht="16.2" spans="1:8">
      <c r="A26"/>
      <c r="B26" s="66" t="s">
        <v>43</v>
      </c>
      <c r="C26" s="47"/>
      <c r="D26" s="47"/>
      <c r="E26" s="48"/>
      <c r="F26" s="47"/>
      <c r="G26" s="47"/>
      <c r="H26" s="49"/>
    </row>
    <row r="27" s="1" customFormat="1" spans="2:8">
      <c r="B27" s="57" t="s">
        <v>25</v>
      </c>
      <c r="C27" s="67" t="s">
        <v>26</v>
      </c>
      <c r="D27" s="68">
        <v>2021</v>
      </c>
      <c r="E27" s="69">
        <v>300</v>
      </c>
      <c r="F27" s="54" t="s">
        <v>27</v>
      </c>
      <c r="G27" s="60">
        <v>35</v>
      </c>
      <c r="H27" s="56">
        <f t="shared" ref="H27:H33" si="2">E27*G27</f>
        <v>10500</v>
      </c>
    </row>
    <row r="28" spans="1:8">
      <c r="A28"/>
      <c r="B28" s="57" t="s">
        <v>28</v>
      </c>
      <c r="C28" s="67" t="s">
        <v>29</v>
      </c>
      <c r="D28" s="70"/>
      <c r="E28" s="69">
        <v>2000</v>
      </c>
      <c r="F28" s="54" t="s">
        <v>30</v>
      </c>
      <c r="G28" s="60">
        <v>1</v>
      </c>
      <c r="H28" s="56">
        <f t="shared" si="2"/>
        <v>2000</v>
      </c>
    </row>
    <row r="29" spans="1:8">
      <c r="A29"/>
      <c r="B29" s="57" t="s">
        <v>31</v>
      </c>
      <c r="C29" s="67" t="s">
        <v>32</v>
      </c>
      <c r="D29" s="70"/>
      <c r="E29" s="69">
        <v>20</v>
      </c>
      <c r="F29" s="54" t="s">
        <v>33</v>
      </c>
      <c r="G29" s="60">
        <v>5</v>
      </c>
      <c r="H29" s="56">
        <f t="shared" si="2"/>
        <v>100</v>
      </c>
    </row>
    <row r="30" spans="1:8">
      <c r="A30"/>
      <c r="B30" s="57" t="s">
        <v>34</v>
      </c>
      <c r="C30" s="75" t="s">
        <v>35</v>
      </c>
      <c r="D30" s="70"/>
      <c r="E30" s="69">
        <v>15</v>
      </c>
      <c r="F30" s="54" t="s">
        <v>36</v>
      </c>
      <c r="G30" s="60">
        <v>15</v>
      </c>
      <c r="H30" s="56">
        <f t="shared" si="2"/>
        <v>225</v>
      </c>
    </row>
    <row r="31" spans="1:8">
      <c r="A31"/>
      <c r="B31" s="57" t="s">
        <v>37</v>
      </c>
      <c r="C31" s="67" t="s">
        <v>37</v>
      </c>
      <c r="D31" s="70"/>
      <c r="E31" s="69">
        <v>7</v>
      </c>
      <c r="F31" s="54" t="s">
        <v>36</v>
      </c>
      <c r="G31" s="60">
        <v>15</v>
      </c>
      <c r="H31" s="56">
        <f t="shared" si="2"/>
        <v>105</v>
      </c>
    </row>
    <row r="32" spans="1:8">
      <c r="A32"/>
      <c r="B32" s="57" t="s">
        <v>38</v>
      </c>
      <c r="C32" s="76" t="s">
        <v>38</v>
      </c>
      <c r="D32" s="70"/>
      <c r="E32" s="69">
        <v>10</v>
      </c>
      <c r="F32" s="54" t="s">
        <v>36</v>
      </c>
      <c r="G32" s="60">
        <v>15</v>
      </c>
      <c r="H32" s="56">
        <f t="shared" si="2"/>
        <v>150</v>
      </c>
    </row>
    <row r="33" s="43" customFormat="1" spans="2:8">
      <c r="B33" s="57" t="s">
        <v>39</v>
      </c>
      <c r="C33" s="67" t="s">
        <v>40</v>
      </c>
      <c r="D33" s="77"/>
      <c r="E33" s="69">
        <v>100</v>
      </c>
      <c r="F33" s="54" t="s">
        <v>27</v>
      </c>
      <c r="G33" s="60">
        <v>35</v>
      </c>
      <c r="H33" s="56">
        <f t="shared" si="2"/>
        <v>3500</v>
      </c>
    </row>
    <row r="34" spans="1:8">
      <c r="A34"/>
      <c r="B34" s="61" t="s">
        <v>41</v>
      </c>
      <c r="C34" s="62"/>
      <c r="D34" s="62"/>
      <c r="E34" s="63"/>
      <c r="F34" s="62"/>
      <c r="G34" s="64"/>
      <c r="H34" s="65">
        <f>SUM(H27:H33)</f>
        <v>16580</v>
      </c>
    </row>
    <row r="35" ht="16.35" spans="2:8">
      <c r="B35" s="33" t="s">
        <v>11</v>
      </c>
      <c r="C35" s="34"/>
      <c r="D35" s="34"/>
      <c r="E35" s="71"/>
      <c r="F35" s="34"/>
      <c r="G35" s="34"/>
      <c r="H35" s="72">
        <f>H16+H25+H34</f>
        <v>49740</v>
      </c>
    </row>
    <row r="39" spans="2:5">
      <c r="B39" s="36"/>
      <c r="C39" s="37"/>
      <c r="D39" s="37"/>
      <c r="E39" s="73"/>
    </row>
    <row r="40" spans="2:5">
      <c r="B40" s="39"/>
      <c r="C40" s="40"/>
      <c r="D40" s="40"/>
      <c r="E40" s="74"/>
    </row>
    <row r="41" spans="2:5">
      <c r="B41" s="39"/>
      <c r="C41" s="40"/>
      <c r="D41" s="40"/>
      <c r="E41" s="74"/>
    </row>
    <row r="42" spans="2:5">
      <c r="B42" s="39"/>
      <c r="C42" s="40"/>
      <c r="D42" s="40"/>
      <c r="E42" s="74"/>
    </row>
    <row r="43" spans="2:5">
      <c r="B43" s="39"/>
      <c r="C43" s="40"/>
      <c r="D43" s="40"/>
      <c r="E43" s="74"/>
    </row>
    <row r="44" spans="2:5">
      <c r="B44" s="39"/>
      <c r="C44" s="42"/>
      <c r="D44" s="42"/>
      <c r="E44" s="74"/>
    </row>
  </sheetData>
  <mergeCells count="11">
    <mergeCell ref="B1:C1"/>
    <mergeCell ref="B8:H8"/>
    <mergeCell ref="B16:G16"/>
    <mergeCell ref="B17:H17"/>
    <mergeCell ref="B25:G25"/>
    <mergeCell ref="B26:H26"/>
    <mergeCell ref="B34:G34"/>
    <mergeCell ref="B35:G35"/>
    <mergeCell ref="D9:D15"/>
    <mergeCell ref="D18:D24"/>
    <mergeCell ref="D27:D33"/>
  </mergeCells>
  <pageMargins left="0.75" right="0.75" top="1" bottom="1" header="0.3" footer="0.3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zoomScaleSheetLayoutView="90" topLeftCell="A4" workbookViewId="0">
      <selection activeCell="B28" sqref="B28"/>
    </sheetView>
  </sheetViews>
  <sheetFormatPr defaultColWidth="8.91666666666667" defaultRowHeight="15.6" outlineLevelCol="7"/>
  <cols>
    <col min="1" max="1" width="5.08333333333333" style="3" customWidth="1"/>
    <col min="2" max="2" width="34.4166666666667" customWidth="1"/>
    <col min="3" max="3" width="44" style="4" customWidth="1"/>
    <col min="4" max="4" width="17.5833333333333" style="4" customWidth="1"/>
    <col min="5" max="5" width="11" style="44" customWidth="1"/>
    <col min="6" max="6" width="8.41666666666667" customWidth="1"/>
    <col min="7" max="7" width="10.0833333333333" style="3" customWidth="1"/>
    <col min="8" max="8" width="14.9166666666667" style="3" customWidth="1"/>
    <col min="9" max="9" width="13.5833333333333" customWidth="1"/>
  </cols>
  <sheetData>
    <row r="1" ht="37.5" customHeight="1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45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45"/>
      <c r="F5" s="13"/>
      <c r="G5" s="13"/>
      <c r="H5" s="13"/>
    </row>
    <row r="6" s="1" customFormat="1" ht="16.5" customHeight="1" spans="2:8">
      <c r="B6" s="16"/>
      <c r="C6" s="8"/>
      <c r="D6" s="16"/>
      <c r="E6" s="45"/>
      <c r="F6" s="16"/>
      <c r="G6" s="16"/>
      <c r="H6" s="16"/>
    </row>
    <row r="7" s="1" customFormat="1" ht="30.75" customHeight="1" spans="2:8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="1" customFormat="1" ht="16.2" spans="2:8">
      <c r="B8" s="46" t="s">
        <v>44</v>
      </c>
      <c r="C8" s="47"/>
      <c r="D8" s="47"/>
      <c r="E8" s="48"/>
      <c r="F8" s="47"/>
      <c r="G8" s="47"/>
      <c r="H8" s="49"/>
    </row>
    <row r="9" s="43" customFormat="1" spans="2:8">
      <c r="B9" s="50" t="s">
        <v>45</v>
      </c>
      <c r="C9" s="51" t="s">
        <v>46</v>
      </c>
      <c r="D9" s="52">
        <v>2021</v>
      </c>
      <c r="E9" s="53">
        <v>2000</v>
      </c>
      <c r="F9" s="54" t="s">
        <v>47</v>
      </c>
      <c r="G9" s="55">
        <v>6</v>
      </c>
      <c r="H9" s="56">
        <f>E9*G9</f>
        <v>12000</v>
      </c>
    </row>
    <row r="10" s="43" customFormat="1" spans="2:8">
      <c r="B10" s="57" t="s">
        <v>48</v>
      </c>
      <c r="C10" s="58" t="s">
        <v>49</v>
      </c>
      <c r="D10" s="52"/>
      <c r="E10" s="59">
        <v>450</v>
      </c>
      <c r="F10" s="54" t="s">
        <v>27</v>
      </c>
      <c r="G10" s="60">
        <v>6</v>
      </c>
      <c r="H10" s="56">
        <f>E10*G10</f>
        <v>2700</v>
      </c>
    </row>
    <row r="11" s="43" customFormat="1" spans="2:8">
      <c r="B11" s="61" t="s">
        <v>41</v>
      </c>
      <c r="C11" s="62"/>
      <c r="D11" s="62"/>
      <c r="E11" s="63"/>
      <c r="F11" s="62"/>
      <c r="G11" s="64"/>
      <c r="H11" s="65">
        <f>SUM(H9:H10)</f>
        <v>14700</v>
      </c>
    </row>
    <row r="12" s="43" customFormat="1" ht="16.2" spans="2:8">
      <c r="B12" s="66" t="s">
        <v>50</v>
      </c>
      <c r="C12" s="47"/>
      <c r="D12" s="47"/>
      <c r="E12" s="48"/>
      <c r="F12" s="47"/>
      <c r="G12" s="47"/>
      <c r="H12" s="49"/>
    </row>
    <row r="13" s="43" customFormat="1" spans="2:8">
      <c r="B13" s="57" t="s">
        <v>51</v>
      </c>
      <c r="C13" s="67" t="s">
        <v>26</v>
      </c>
      <c r="D13" s="68">
        <v>2021</v>
      </c>
      <c r="E13" s="69">
        <v>800</v>
      </c>
      <c r="F13" s="54" t="s">
        <v>27</v>
      </c>
      <c r="G13" s="60">
        <v>6</v>
      </c>
      <c r="H13" s="56">
        <f>E13*G13</f>
        <v>4800</v>
      </c>
    </row>
    <row r="14" s="43" customFormat="1" spans="2:8">
      <c r="B14" s="57" t="s">
        <v>52</v>
      </c>
      <c r="C14" s="67" t="s">
        <v>53</v>
      </c>
      <c r="D14" s="70"/>
      <c r="E14" s="69">
        <v>630</v>
      </c>
      <c r="F14" s="54" t="s">
        <v>27</v>
      </c>
      <c r="G14" s="60">
        <v>6</v>
      </c>
      <c r="H14" s="56">
        <f>E14*G14</f>
        <v>3780</v>
      </c>
    </row>
    <row r="15" s="43" customFormat="1" spans="2:8">
      <c r="B15" s="61" t="s">
        <v>41</v>
      </c>
      <c r="C15" s="62"/>
      <c r="D15" s="62"/>
      <c r="E15" s="63"/>
      <c r="F15" s="62"/>
      <c r="G15" s="64"/>
      <c r="H15" s="65">
        <f>SUM(H13:H14)</f>
        <v>8580</v>
      </c>
    </row>
    <row r="16" ht="16.35" spans="2:8">
      <c r="B16" s="33" t="s">
        <v>11</v>
      </c>
      <c r="C16" s="34"/>
      <c r="D16" s="34"/>
      <c r="E16" s="71"/>
      <c r="F16" s="34"/>
      <c r="G16" s="34"/>
      <c r="H16" s="72">
        <f>H11+H15</f>
        <v>23280</v>
      </c>
    </row>
    <row r="20" spans="2:5">
      <c r="B20" s="36"/>
      <c r="C20" s="37"/>
      <c r="D20" s="37"/>
      <c r="E20" s="73"/>
    </row>
    <row r="21" spans="2:5">
      <c r="B21" s="39"/>
      <c r="C21" s="40"/>
      <c r="D21" s="40"/>
      <c r="E21" s="74"/>
    </row>
    <row r="22" spans="2:5">
      <c r="B22" s="39"/>
      <c r="C22" s="40"/>
      <c r="D22" s="40"/>
      <c r="E22" s="74"/>
    </row>
    <row r="23" spans="2:5">
      <c r="B23" s="39"/>
      <c r="C23" s="40"/>
      <c r="D23" s="40"/>
      <c r="E23" s="74"/>
    </row>
    <row r="24" spans="2:5">
      <c r="B24" s="39"/>
      <c r="C24" s="40"/>
      <c r="D24" s="40"/>
      <c r="E24" s="74"/>
    </row>
    <row r="25" spans="2:5">
      <c r="B25" s="39"/>
      <c r="C25" s="42"/>
      <c r="D25" s="42"/>
      <c r="E25" s="74"/>
    </row>
  </sheetData>
  <mergeCells count="8">
    <mergeCell ref="B1:C1"/>
    <mergeCell ref="B8:H8"/>
    <mergeCell ref="B11:G11"/>
    <mergeCell ref="B12:H12"/>
    <mergeCell ref="B15:G15"/>
    <mergeCell ref="B16:G16"/>
    <mergeCell ref="D9:D10"/>
    <mergeCell ref="D13:D14"/>
  </mergeCells>
  <pageMargins left="0.75" right="0.75" top="1" bottom="1" header="0.3" footer="0.3"/>
  <pageSetup paperSize="9" scale="6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="85" zoomScaleNormal="85" workbookViewId="0">
      <selection activeCell="C3" sqref="C3"/>
    </sheetView>
  </sheetViews>
  <sheetFormatPr defaultColWidth="8.91666666666667" defaultRowHeight="15.6" outlineLevelCol="7"/>
  <cols>
    <col min="1" max="1" width="5.08333333333333" style="3" customWidth="1"/>
    <col min="2" max="2" width="26.0833333333333" customWidth="1"/>
    <col min="3" max="3" width="38.1666666666667" style="4" customWidth="1"/>
    <col min="4" max="4" width="17.0833333333333" style="4" customWidth="1"/>
    <col min="5" max="5" width="11" customWidth="1"/>
    <col min="6" max="6" width="8.41666666666667" customWidth="1"/>
    <col min="7" max="7" width="10.0833333333333" style="3" customWidth="1"/>
    <col min="8" max="8" width="14.9166666666667" style="3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8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ht="33.75" customHeight="1" spans="2:8">
      <c r="B8" s="21" t="s">
        <v>54</v>
      </c>
      <c r="C8" s="22"/>
      <c r="D8" s="22"/>
      <c r="E8" s="22"/>
      <c r="F8" s="22"/>
      <c r="G8" s="22"/>
      <c r="H8" s="23"/>
    </row>
    <row r="9" s="2" customFormat="1" spans="1:8">
      <c r="A9" s="24"/>
      <c r="B9" s="25" t="s">
        <v>55</v>
      </c>
      <c r="C9" s="26" t="s">
        <v>56</v>
      </c>
      <c r="D9" s="27">
        <v>2021</v>
      </c>
      <c r="E9" s="28">
        <v>400</v>
      </c>
      <c r="F9" s="29" t="s">
        <v>57</v>
      </c>
      <c r="G9" s="30">
        <v>15</v>
      </c>
      <c r="H9" s="31">
        <f>E9*G9</f>
        <v>6000</v>
      </c>
    </row>
    <row r="10" s="2" customFormat="1" spans="1:8">
      <c r="A10" s="24"/>
      <c r="B10" s="32" t="s">
        <v>58</v>
      </c>
      <c r="C10" s="26"/>
      <c r="D10" s="27"/>
      <c r="E10" s="28">
        <v>250</v>
      </c>
      <c r="F10" s="29" t="s">
        <v>57</v>
      </c>
      <c r="G10" s="30">
        <v>15</v>
      </c>
      <c r="H10" s="31">
        <f>E10*G10</f>
        <v>3750</v>
      </c>
    </row>
    <row r="11" s="2" customFormat="1" spans="1:8">
      <c r="A11" s="24"/>
      <c r="B11" s="32" t="s">
        <v>59</v>
      </c>
      <c r="C11" s="26"/>
      <c r="D11" s="27"/>
      <c r="E11" s="28">
        <v>150</v>
      </c>
      <c r="F11" s="29" t="s">
        <v>57</v>
      </c>
      <c r="G11" s="30">
        <v>14</v>
      </c>
      <c r="H11" s="31">
        <f>E11*G11</f>
        <v>2100</v>
      </c>
    </row>
    <row r="12" ht="16.35" spans="2:8">
      <c r="B12" s="33" t="s">
        <v>11</v>
      </c>
      <c r="C12" s="34"/>
      <c r="D12" s="34"/>
      <c r="E12" s="34"/>
      <c r="F12" s="34"/>
      <c r="G12" s="34"/>
      <c r="H12" s="35">
        <f>SUM(H9:H11)</f>
        <v>11850</v>
      </c>
    </row>
    <row r="16" spans="2:5">
      <c r="B16" s="36"/>
      <c r="C16" s="37"/>
      <c r="D16" s="37"/>
      <c r="E16" s="38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0"/>
      <c r="D20" s="40"/>
      <c r="E20" s="41"/>
    </row>
    <row r="21" spans="2:5">
      <c r="B21" s="39"/>
      <c r="C21" s="42"/>
      <c r="D21" s="42"/>
      <c r="E21" s="41"/>
    </row>
  </sheetData>
  <mergeCells count="5">
    <mergeCell ref="B1:C1"/>
    <mergeCell ref="B8:H8"/>
    <mergeCell ref="B12:G12"/>
    <mergeCell ref="C9:C11"/>
    <mergeCell ref="D9:D11"/>
  </mergeCells>
  <pageMargins left="0.75" right="0.75" top="1" bottom="1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2023-11-01T07:12:00Z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86DA157FD16D4933B9BCAEEDFA549AC8</vt:lpwstr>
  </property>
</Properties>
</file>