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20" yWindow="-120" windowWidth="24240" windowHeight="13140"/>
  </bookViews>
  <sheets>
    <sheet name="Summary" sheetId="9" r:id="rId1"/>
    <sheet name="Video" sheetId="13" r:id="rId2"/>
    <sheet name="Staffing Fee" sheetId="7" r:id="rId3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3" l="1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5" i="13"/>
  <c r="H26" i="13"/>
  <c r="C9" i="9"/>
  <c r="H9" i="7"/>
  <c r="H10" i="7"/>
  <c r="C11" i="9"/>
  <c r="C13" i="9"/>
  <c r="C14" i="9"/>
  <c r="C15" i="9"/>
  <c r="C18" i="9"/>
</calcChain>
</file>

<file path=xl/sharedStrings.xml><?xml version="1.0" encoding="utf-8"?>
<sst xmlns="http://schemas.openxmlformats.org/spreadsheetml/2006/main" count="102" uniqueCount="71">
  <si>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</si>
  <si>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</si>
  <si>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</si>
  <si>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</si>
  <si>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</si>
  <si>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</si>
  <si>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</si>
  <si>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</si>
  <si>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</si>
  <si>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</si>
  <si>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</si>
  <si>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</si>
  <si>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</si>
  <si>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</si>
  <si>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</si>
  <si>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</si>
  <si>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</si>
  <si>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</si>
  <si>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</si>
  <si>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分钟</t>
  </si>
  <si>
    <t>音乐</t>
  </si>
  <si>
    <t>小时</t>
    <phoneticPr fontId="12" type="noConversion"/>
  </si>
  <si>
    <t>Account Manager</t>
    <phoneticPr fontId="12" type="noConversion"/>
  </si>
  <si>
    <t>Staffing Fee % of total cost</t>
    <phoneticPr fontId="12" type="noConversion"/>
  </si>
  <si>
    <t>joyce.gao@ubs-cn.com</t>
    <phoneticPr fontId="12" type="noConversion"/>
  </si>
  <si>
    <t>后期剪辑</t>
  </si>
  <si>
    <t>后期剪辑精剪</t>
  </si>
  <si>
    <t>小时/hour(s)</t>
  </si>
  <si>
    <t>片中配乐</t>
  </si>
  <si>
    <t>段</t>
  </si>
  <si>
    <t>动画特效</t>
  </si>
  <si>
    <t>二维动画</t>
  </si>
  <si>
    <t>秒</t>
  </si>
  <si>
    <t>中英文字幕</t>
  </si>
  <si>
    <t>配音</t>
    <phoneticPr fontId="12" type="noConversion"/>
  </si>
  <si>
    <t>音效</t>
    <phoneticPr fontId="12" type="noConversion"/>
  </si>
  <si>
    <t>片中特效音乐</t>
    <phoneticPr fontId="12" type="noConversion"/>
  </si>
  <si>
    <t>专业配音</t>
    <phoneticPr fontId="12" type="noConversion"/>
  </si>
  <si>
    <t>分钟</t>
    <phoneticPr fontId="12" type="noConversion"/>
  </si>
  <si>
    <t>段</t>
    <phoneticPr fontId="12" type="noConversion"/>
  </si>
  <si>
    <t>Video脚本(new work)</t>
    <phoneticPr fontId="12" type="noConversion"/>
  </si>
  <si>
    <t>包括视频创意、分镜头脚本、视频文案</t>
    <phoneticPr fontId="12" type="noConversion"/>
  </si>
  <si>
    <t>个</t>
    <phoneticPr fontId="12" type="noConversion"/>
  </si>
  <si>
    <t>高级摄像师</t>
  </si>
  <si>
    <t>3-5年相关经验</t>
  </si>
  <si>
    <t>人/天</t>
  </si>
  <si>
    <t>录音设备</t>
  </si>
  <si>
    <t>专业无线声音采集器</t>
  </si>
  <si>
    <t>台/天</t>
  </si>
  <si>
    <t>蓝光摄像机  SONY 或其他品牌同等级别</t>
    <phoneticPr fontId="12" type="noConversion"/>
  </si>
  <si>
    <t>摄影机</t>
    <phoneticPr fontId="12" type="noConversion"/>
  </si>
  <si>
    <t>制作视频的组织者与领导者，宣传片、微电影、MV相关导演，4年以上领域经验</t>
    <phoneticPr fontId="12" type="noConversion"/>
  </si>
  <si>
    <t>导演</t>
    <phoneticPr fontId="12" type="noConversion"/>
  </si>
  <si>
    <t>I.Video</t>
    <phoneticPr fontId="12" type="noConversion"/>
  </si>
  <si>
    <t>II.  Staffing Fee</t>
    <phoneticPr fontId="12" type="noConversion"/>
  </si>
  <si>
    <t>雇主品牌创意视频</t>
    <phoneticPr fontId="12" type="noConversion"/>
  </si>
  <si>
    <t>拍摄道具</t>
    <phoneticPr fontId="12" type="noConversion"/>
  </si>
  <si>
    <t>服装、发饰、拍摄道具</t>
    <phoneticPr fontId="12" type="noConversion"/>
  </si>
  <si>
    <t>化妆师</t>
    <phoneticPr fontId="12" type="noConversion"/>
  </si>
  <si>
    <t>位</t>
    <phoneticPr fontId="12" type="noConversion"/>
  </si>
  <si>
    <t>套</t>
    <phoneticPr fontId="12" type="noConversion"/>
  </si>
  <si>
    <t>灯光师</t>
    <phoneticPr fontId="12" type="noConversion"/>
  </si>
  <si>
    <t>录音师</t>
    <phoneticPr fontId="12" type="noConversion"/>
  </si>
  <si>
    <t>专业灯光师</t>
    <phoneticPr fontId="12" type="noConversion"/>
  </si>
  <si>
    <t>专业录音师</t>
  </si>
  <si>
    <t>专业中英文字幕</t>
  </si>
  <si>
    <t>专业化妆师</t>
  </si>
  <si>
    <t>素材版权</t>
    <phoneticPr fontId="12" type="noConversion"/>
  </si>
  <si>
    <t>预估</t>
    <phoneticPr fontId="12" type="noConversion"/>
  </si>
  <si>
    <t>雇主品牌创意视频制作报价</t>
    <phoneticPr fontId="12" type="noConversion"/>
  </si>
  <si>
    <t>注：素材版权为预估费用，以实际发生结算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</si>
</sst>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_ "/>
    <numFmt numFmtId="178" formatCode="\¥#,##0.00;[Red]\¥#,##0.00"/>
    <numFmt numFmtId="179" formatCode="\¥#,##0.00_);[Red]\(\¥#,##0.00\)"/>
  </numFmts>
  <fonts count="16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0"/>
      <color rgb="FFFF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</cellStyleXfs>
  <cellXfs count="78">
    <xf numFmtId="0" fontId="0" fillId="0" borderId="0" xfId="0">
      <alignment vertical="center"/>
    </xf>
    <xf numFmtId="0" fontId="1" fillId="0" borderId="0" xfId="6" applyFont="1" applyAlignment="1">
      <alignment vertical="center"/>
    </xf>
    <xf numFmtId="0" fontId="2" fillId="0" borderId="0" xfId="6" applyFont="1">
      <alignment vertical="center"/>
    </xf>
    <xf numFmtId="176" fontId="3" fillId="0" borderId="0" xfId="6" applyNumberFormat="1" applyFont="1" applyFill="1" applyAlignment="1">
      <alignment horizontal="left"/>
    </xf>
    <xf numFmtId="0" fontId="3" fillId="0" borderId="0" xfId="4" applyFont="1" applyAlignment="1">
      <alignment vertical="center" wrapText="1"/>
    </xf>
    <xf numFmtId="176" fontId="3" fillId="0" borderId="0" xfId="6" applyNumberFormat="1" applyFont="1" applyAlignment="1">
      <alignment horizontal="center"/>
    </xf>
    <xf numFmtId="176" fontId="3" fillId="0" borderId="0" xfId="6" applyNumberFormat="1" applyFont="1" applyFill="1" applyAlignment="1">
      <alignment horizontal="center"/>
    </xf>
    <xf numFmtId="0" fontId="3" fillId="0" borderId="0" xfId="4" applyFont="1" applyAlignment="1">
      <alignment wrapText="1"/>
    </xf>
    <xf numFmtId="0" fontId="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right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40" fontId="6" fillId="0" borderId="8" xfId="7" applyNumberFormat="1" applyFont="1" applyFill="1" applyBorder="1" applyAlignment="1">
      <alignment horizontal="center" vertical="center"/>
    </xf>
    <xf numFmtId="9" fontId="7" fillId="0" borderId="8" xfId="7" applyNumberFormat="1" applyFont="1" applyFill="1" applyBorder="1" applyAlignment="1">
      <alignment horizontal="center" vertical="center"/>
    </xf>
    <xf numFmtId="177" fontId="7" fillId="0" borderId="8" xfId="7" applyNumberFormat="1" applyFont="1" applyFill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178" fontId="2" fillId="0" borderId="10" xfId="1" applyNumberFormat="1" applyFont="1" applyFill="1" applyBorder="1" applyAlignment="1">
      <alignment horizontal="right" vertical="center"/>
    </xf>
    <xf numFmtId="176" fontId="2" fillId="3" borderId="11" xfId="4" applyNumberFormat="1" applyFont="1" applyFill="1" applyBorder="1" applyAlignment="1">
      <alignment horizontal="right" vertical="center"/>
    </xf>
    <xf numFmtId="179" fontId="2" fillId="3" borderId="13" xfId="4" applyNumberFormat="1" applyFont="1" applyFill="1" applyBorder="1" applyAlignment="1">
      <alignment horizontal="right" vertical="center"/>
    </xf>
    <xf numFmtId="0" fontId="8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176" fontId="2" fillId="0" borderId="0" xfId="6" applyNumberFormat="1" applyFont="1" applyFill="1" applyAlignment="1"/>
    <xf numFmtId="176" fontId="2" fillId="0" borderId="0" xfId="6" applyNumberFormat="1" applyFont="1" applyFill="1" applyAlignment="1">
      <alignment wrapText="1"/>
    </xf>
    <xf numFmtId="0" fontId="2" fillId="0" borderId="0" xfId="6" applyFont="1" applyFill="1" applyAlignment="1">
      <alignment horizontal="left" vertical="center"/>
    </xf>
    <xf numFmtId="176" fontId="9" fillId="0" borderId="0" xfId="6" applyNumberFormat="1" applyFont="1" applyFill="1" applyAlignment="1">
      <alignment horizontal="left"/>
    </xf>
    <xf numFmtId="0" fontId="9" fillId="0" borderId="0" xfId="6" applyFont="1" applyFill="1" applyAlignment="1">
      <alignment horizontal="left" vertical="center" wrapText="1"/>
    </xf>
    <xf numFmtId="0" fontId="9" fillId="0" borderId="0" xfId="6" applyFont="1" applyFill="1" applyAlignment="1">
      <alignment horizontal="left" vertical="center"/>
    </xf>
    <xf numFmtId="176" fontId="9" fillId="0" borderId="0" xfId="6" applyNumberFormat="1" applyFont="1" applyFill="1" applyAlignment="1">
      <alignment horizontal="left" wrapText="1"/>
    </xf>
    <xf numFmtId="0" fontId="8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9" fontId="2" fillId="5" borderId="1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4" fillId="0" borderId="0" xfId="2" applyFill="1" applyBorder="1" applyAlignment="1">
      <alignment horizontal="left" vertical="center"/>
    </xf>
    <xf numFmtId="0" fontId="0" fillId="0" borderId="0" xfId="5" applyFont="1"/>
    <xf numFmtId="0" fontId="8" fillId="0" borderId="0" xfId="5"/>
    <xf numFmtId="40" fontId="13" fillId="0" borderId="8" xfId="7" applyNumberFormat="1" applyFont="1" applyBorder="1" applyAlignment="1">
      <alignment horizontal="center" vertical="center"/>
    </xf>
    <xf numFmtId="9" fontId="3" fillId="0" borderId="8" xfId="7" applyNumberFormat="1" applyFont="1" applyBorder="1" applyAlignment="1">
      <alignment horizontal="center" vertical="center"/>
    </xf>
    <xf numFmtId="177" fontId="3" fillId="0" borderId="8" xfId="7" applyNumberFormat="1" applyFont="1" applyBorder="1" applyAlignment="1">
      <alignment horizontal="center" vertical="center"/>
    </xf>
    <xf numFmtId="37" fontId="13" fillId="0" borderId="10" xfId="1" applyNumberFormat="1" applyFont="1" applyFill="1" applyBorder="1" applyAlignment="1">
      <alignment horizontal="center" vertical="center"/>
    </xf>
    <xf numFmtId="0" fontId="3" fillId="0" borderId="7" xfId="6" applyFont="1" applyBorder="1" applyAlignment="1">
      <alignment horizontal="left" vertical="center" wrapText="1"/>
    </xf>
    <xf numFmtId="0" fontId="14" fillId="7" borderId="8" xfId="4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" fillId="0" borderId="8" xfId="7" applyFont="1" applyBorder="1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176" fontId="15" fillId="0" borderId="0" xfId="6" applyNumberFormat="1" applyFont="1" applyFill="1" applyAlignment="1">
      <alignment horizontal="left"/>
    </xf>
    <xf numFmtId="0" fontId="1" fillId="0" borderId="0" xfId="6" applyFont="1" applyAlignment="1">
      <alignment horizontal="center" vertical="center"/>
    </xf>
    <xf numFmtId="0" fontId="2" fillId="2" borderId="4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left" vertical="center"/>
    </xf>
    <xf numFmtId="0" fontId="2" fillId="2" borderId="10" xfId="4" applyFont="1" applyFill="1" applyBorder="1" applyAlignment="1">
      <alignment horizontal="left" vertical="center"/>
    </xf>
    <xf numFmtId="0" fontId="2" fillId="0" borderId="4" xfId="6" applyFont="1" applyBorder="1" applyAlignment="1">
      <alignment horizontal="right" vertical="center" wrapText="1"/>
    </xf>
    <xf numFmtId="0" fontId="2" fillId="0" borderId="5" xfId="6" applyFont="1" applyBorder="1" applyAlignment="1">
      <alignment horizontal="right" vertical="center" wrapText="1"/>
    </xf>
    <xf numFmtId="0" fontId="2" fillId="0" borderId="9" xfId="6" applyFont="1" applyBorder="1" applyAlignment="1">
      <alignment horizontal="right" vertical="center" wrapText="1"/>
    </xf>
    <xf numFmtId="176" fontId="2" fillId="3" borderId="16" xfId="4" applyNumberFormat="1" applyFont="1" applyFill="1" applyBorder="1" applyAlignment="1">
      <alignment horizontal="right" vertical="center"/>
    </xf>
    <xf numFmtId="176" fontId="2" fillId="3" borderId="17" xfId="4" applyNumberFormat="1" applyFont="1" applyFill="1" applyBorder="1" applyAlignment="1">
      <alignment horizontal="right" vertical="center"/>
    </xf>
    <xf numFmtId="176" fontId="2" fillId="3" borderId="18" xfId="4" applyNumberFormat="1" applyFont="1" applyFill="1" applyBorder="1" applyAlignment="1">
      <alignment horizontal="right" vertical="center"/>
    </xf>
    <xf numFmtId="0" fontId="5" fillId="2" borderId="4" xfId="4" applyFont="1" applyFill="1" applyBorder="1" applyAlignment="1">
      <alignment horizontal="left" vertical="center"/>
    </xf>
    <xf numFmtId="0" fontId="5" fillId="2" borderId="5" xfId="4" applyFont="1" applyFill="1" applyBorder="1" applyAlignment="1">
      <alignment horizontal="left" vertical="center"/>
    </xf>
    <xf numFmtId="0" fontId="5" fillId="2" borderId="6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  <xf numFmtId="176" fontId="2" fillId="3" borderId="11" xfId="4" applyNumberFormat="1" applyFont="1" applyFill="1" applyBorder="1" applyAlignment="1">
      <alignment horizontal="right" vertical="center"/>
    </xf>
    <xf numFmtId="176" fontId="2" fillId="3" borderId="12" xfId="4" applyNumberFormat="1" applyFont="1" applyFill="1" applyBorder="1" applyAlignment="1">
      <alignment horizontal="right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yce.gao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Normal="100" workbookViewId="0">
      <selection activeCell="B22" sqref="B22"/>
    </sheetView>
  </sheetViews>
  <sheetFormatPr defaultColWidth="8.875" defaultRowHeight="14.25" x14ac:dyDescent="0.15"/>
  <cols>
    <col min="1" max="1" width="5.125" style="24" customWidth="1"/>
    <col min="2" max="2" width="39.625" customWidth="1"/>
    <col min="3" max="3" width="35.125" style="24" customWidth="1"/>
    <col min="4" max="4" width="19.375" customWidth="1"/>
  </cols>
  <sheetData>
    <row r="1" spans="2:4" ht="37.5" customHeight="1" x14ac:dyDescent="0.15">
      <c r="B1" s="58" t="s">
        <v>0</v>
      </c>
      <c r="C1" s="58"/>
    </row>
    <row r="2" spans="2:4" ht="16.5" x14ac:dyDescent="0.35">
      <c r="B2" s="2" t="s">
        <v>1</v>
      </c>
      <c r="C2" s="3" t="s">
        <v>2</v>
      </c>
    </row>
    <row r="3" spans="2:4" ht="16.5" x14ac:dyDescent="0.35">
      <c r="B3" s="2" t="s">
        <v>3</v>
      </c>
      <c r="C3" s="3" t="s">
        <v>69</v>
      </c>
      <c r="D3" s="35"/>
    </row>
    <row r="4" spans="2:4" s="23" customFormat="1" ht="16.5" customHeight="1" x14ac:dyDescent="0.15">
      <c r="B4" s="8" t="s">
        <v>4</v>
      </c>
      <c r="C4" s="45" t="s">
        <v>24</v>
      </c>
    </row>
    <row r="5" spans="2:4" s="23" customFormat="1" ht="16.5" customHeight="1" x14ac:dyDescent="0.15">
      <c r="B5" s="8" t="s">
        <v>5</v>
      </c>
      <c r="C5" s="9"/>
    </row>
    <row r="6" spans="2:4" s="23" customFormat="1" ht="16.5" customHeight="1" x14ac:dyDescent="0.15">
      <c r="B6" s="10"/>
      <c r="C6" s="10"/>
    </row>
    <row r="7" spans="2:4" s="23" customFormat="1" ht="30.75" customHeight="1" x14ac:dyDescent="0.15">
      <c r="B7" s="11" t="s">
        <v>6</v>
      </c>
      <c r="C7" s="14" t="s">
        <v>7</v>
      </c>
    </row>
    <row r="8" spans="2:4" s="23" customFormat="1" ht="16.5" x14ac:dyDescent="0.15">
      <c r="B8" s="63" t="s">
        <v>53</v>
      </c>
      <c r="C8" s="64"/>
    </row>
    <row r="9" spans="2:4" ht="16.5" x14ac:dyDescent="0.15">
      <c r="B9" s="36" t="s">
        <v>8</v>
      </c>
      <c r="C9" s="37">
        <f>Video!H26</f>
        <v>128450</v>
      </c>
    </row>
    <row r="10" spans="2:4" s="23" customFormat="1" ht="16.5" x14ac:dyDescent="0.15">
      <c r="B10" s="59" t="s">
        <v>54</v>
      </c>
      <c r="C10" s="60"/>
    </row>
    <row r="11" spans="2:4" ht="16.5" x14ac:dyDescent="0.15">
      <c r="B11" s="36" t="s">
        <v>8</v>
      </c>
      <c r="C11" s="20">
        <f>'Staffing Fee'!H10</f>
        <v>3600</v>
      </c>
    </row>
    <row r="12" spans="2:4" ht="3.75" customHeight="1" x14ac:dyDescent="0.15">
      <c r="B12" s="61"/>
      <c r="C12" s="62"/>
    </row>
    <row r="13" spans="2:4" ht="16.5" x14ac:dyDescent="0.15">
      <c r="B13" s="38" t="s">
        <v>8</v>
      </c>
      <c r="C13" s="39">
        <f>C9+C11</f>
        <v>132050</v>
      </c>
    </row>
    <row r="14" spans="2:4" ht="16.5" x14ac:dyDescent="0.15">
      <c r="B14" s="38" t="s">
        <v>9</v>
      </c>
      <c r="C14" s="39">
        <f>C13*0.06</f>
        <v>7923</v>
      </c>
    </row>
    <row r="15" spans="2:4" ht="16.5" x14ac:dyDescent="0.15">
      <c r="B15" s="21" t="s">
        <v>10</v>
      </c>
      <c r="C15" s="22">
        <f>C13+C14</f>
        <v>139973</v>
      </c>
    </row>
    <row r="16" spans="2:4" x14ac:dyDescent="0.15">
      <c r="B16" s="40" t="s">
        <v>11</v>
      </c>
    </row>
    <row r="18" spans="2:3" x14ac:dyDescent="0.15">
      <c r="B18" s="41" t="s">
        <v>23</v>
      </c>
      <c r="C18" s="42">
        <f>C11/C13</f>
        <v>2.7262400605831124E-2</v>
      </c>
    </row>
    <row r="19" spans="2:3" x14ac:dyDescent="0.15">
      <c r="B19" s="41"/>
      <c r="C19" s="42"/>
    </row>
    <row r="20" spans="2:3" ht="16.5" x14ac:dyDescent="0.35">
      <c r="B20" s="28" t="s">
        <v>70</v>
      </c>
    </row>
    <row r="21" spans="2:3" x14ac:dyDescent="0.15">
      <c r="B21" s="57"/>
    </row>
    <row r="22" spans="2:3" x14ac:dyDescent="0.2">
      <c r="B22" s="31"/>
    </row>
    <row r="23" spans="2:3" x14ac:dyDescent="0.2">
      <c r="B23" s="31"/>
    </row>
    <row r="24" spans="2:3" x14ac:dyDescent="0.2">
      <c r="B24" s="31"/>
    </row>
    <row r="25" spans="2:3" x14ac:dyDescent="0.2">
      <c r="B25" s="31"/>
    </row>
  </sheetData>
  <mergeCells count="4">
    <mergeCell ref="B1:C1"/>
    <mergeCell ref="B10:C10"/>
    <mergeCell ref="B12:C12"/>
    <mergeCell ref="B8:C8"/>
  </mergeCells>
  <phoneticPr fontId="12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6" workbookViewId="0">
      <selection activeCell="B25" sqref="B25:G25"/>
    </sheetView>
  </sheetViews>
  <sheetFormatPr defaultColWidth="8.875" defaultRowHeight="14.25" x14ac:dyDescent="0.15"/>
  <cols>
    <col min="1" max="1" width="6.375" customWidth="1"/>
    <col min="2" max="2" width="28.375" customWidth="1"/>
    <col min="3" max="3" width="31.875" customWidth="1"/>
    <col min="4" max="4" width="11.875" customWidth="1"/>
    <col min="5" max="5" width="9.25" bestFit="1" customWidth="1"/>
    <col min="6" max="6" width="10.5" customWidth="1"/>
    <col min="7" max="7" width="11.375" customWidth="1"/>
    <col min="8" max="8" width="30" customWidth="1"/>
  </cols>
  <sheetData>
    <row r="1" spans="2:8" ht="40.5" x14ac:dyDescent="0.15">
      <c r="B1" s="58" t="s">
        <v>0</v>
      </c>
      <c r="C1" s="58"/>
      <c r="D1" s="1"/>
      <c r="E1" s="1"/>
      <c r="F1" s="1"/>
      <c r="G1" s="1"/>
      <c r="H1" s="1"/>
    </row>
    <row r="2" spans="2:8" ht="16.5" x14ac:dyDescent="0.35">
      <c r="B2" s="2" t="s">
        <v>1</v>
      </c>
      <c r="C2" s="3" t="s">
        <v>2</v>
      </c>
      <c r="D2" s="4"/>
      <c r="E2" s="5"/>
      <c r="F2" s="5"/>
      <c r="G2" s="6"/>
      <c r="H2" s="6"/>
    </row>
    <row r="3" spans="2:8" ht="16.5" x14ac:dyDescent="0.35">
      <c r="B3" s="2" t="s">
        <v>3</v>
      </c>
      <c r="C3" s="3" t="s">
        <v>69</v>
      </c>
      <c r="D3" s="7"/>
      <c r="E3" s="5"/>
      <c r="F3" s="5"/>
      <c r="G3" s="6"/>
      <c r="H3" s="6"/>
    </row>
    <row r="4" spans="2:8" ht="16.5" x14ac:dyDescent="0.15">
      <c r="B4" s="8" t="s">
        <v>4</v>
      </c>
      <c r="C4" s="45" t="s">
        <v>24</v>
      </c>
      <c r="D4" s="8"/>
      <c r="E4" s="8"/>
      <c r="F4" s="8"/>
      <c r="G4" s="8"/>
      <c r="H4" s="8"/>
    </row>
    <row r="5" spans="2:8" ht="16.5" x14ac:dyDescent="0.15">
      <c r="B5" s="8" t="s">
        <v>5</v>
      </c>
      <c r="C5" s="9"/>
      <c r="D5" s="8"/>
      <c r="E5" s="8"/>
      <c r="F5" s="8"/>
      <c r="G5" s="8"/>
      <c r="H5" s="8"/>
    </row>
    <row r="6" spans="2:8" ht="17.25" thickBot="1" x14ac:dyDescent="0.2">
      <c r="B6" s="10"/>
      <c r="C6" s="10"/>
      <c r="D6" s="10"/>
      <c r="E6" s="10"/>
      <c r="F6" s="10"/>
      <c r="G6" s="10"/>
      <c r="H6" s="10"/>
    </row>
    <row r="7" spans="2:8" ht="60" x14ac:dyDescent="0.15">
      <c r="B7" s="11" t="s">
        <v>6</v>
      </c>
      <c r="C7" s="12" t="s">
        <v>12</v>
      </c>
      <c r="D7" s="12" t="s">
        <v>13</v>
      </c>
      <c r="E7" s="13" t="s">
        <v>14</v>
      </c>
      <c r="F7" s="13" t="s">
        <v>15</v>
      </c>
      <c r="G7" s="13" t="s">
        <v>16</v>
      </c>
      <c r="H7" s="14" t="s">
        <v>17</v>
      </c>
    </row>
    <row r="8" spans="2:8" ht="15.95" customHeight="1" x14ac:dyDescent="0.15">
      <c r="B8" s="71" t="s">
        <v>55</v>
      </c>
      <c r="C8" s="72"/>
      <c r="D8" s="72"/>
      <c r="E8" s="72"/>
      <c r="F8" s="72"/>
      <c r="G8" s="72"/>
      <c r="H8" s="73"/>
    </row>
    <row r="9" spans="2:8" s="46" customFormat="1" ht="16.5" x14ac:dyDescent="0.15">
      <c r="B9" s="43" t="s">
        <v>40</v>
      </c>
      <c r="C9" s="44" t="s">
        <v>41</v>
      </c>
      <c r="D9" s="53">
        <v>2021</v>
      </c>
      <c r="E9" s="48">
        <v>4600</v>
      </c>
      <c r="F9" s="49" t="s">
        <v>42</v>
      </c>
      <c r="G9" s="50">
        <v>1</v>
      </c>
      <c r="H9" s="51">
        <f>E9*G9</f>
        <v>4600</v>
      </c>
    </row>
    <row r="10" spans="2:8" s="46" customFormat="1" ht="33" x14ac:dyDescent="0.15">
      <c r="B10" s="43" t="s">
        <v>52</v>
      </c>
      <c r="C10" s="44" t="s">
        <v>51</v>
      </c>
      <c r="D10" s="53">
        <v>2021</v>
      </c>
      <c r="E10" s="48">
        <v>3200</v>
      </c>
      <c r="F10" s="54" t="s">
        <v>45</v>
      </c>
      <c r="G10" s="50">
        <v>4</v>
      </c>
      <c r="H10" s="51">
        <f>E10*G10</f>
        <v>12800</v>
      </c>
    </row>
    <row r="11" spans="2:8" s="46" customFormat="1" ht="16.5" x14ac:dyDescent="0.15">
      <c r="B11" s="43" t="s">
        <v>43</v>
      </c>
      <c r="C11" s="44" t="s">
        <v>44</v>
      </c>
      <c r="D11" s="53">
        <v>2021</v>
      </c>
      <c r="E11" s="48">
        <v>2000</v>
      </c>
      <c r="F11" s="54" t="s">
        <v>45</v>
      </c>
      <c r="G11" s="55">
        <v>4</v>
      </c>
      <c r="H11" s="51">
        <f t="shared" ref="H11:H15" si="0">E11*G11</f>
        <v>8000</v>
      </c>
    </row>
    <row r="12" spans="2:8" s="46" customFormat="1" ht="16.5" x14ac:dyDescent="0.15">
      <c r="B12" s="43" t="s">
        <v>61</v>
      </c>
      <c r="C12" s="44" t="s">
        <v>63</v>
      </c>
      <c r="D12" s="53">
        <v>2021</v>
      </c>
      <c r="E12" s="48">
        <v>1200</v>
      </c>
      <c r="F12" s="54" t="s">
        <v>45</v>
      </c>
      <c r="G12" s="55">
        <v>4</v>
      </c>
      <c r="H12" s="51">
        <f t="shared" si="0"/>
        <v>4800</v>
      </c>
    </row>
    <row r="13" spans="2:8" s="46" customFormat="1" ht="16.5" x14ac:dyDescent="0.15">
      <c r="B13" s="43" t="s">
        <v>62</v>
      </c>
      <c r="C13" s="44" t="s">
        <v>64</v>
      </c>
      <c r="D13" s="53">
        <v>2021</v>
      </c>
      <c r="E13" s="48">
        <v>800</v>
      </c>
      <c r="F13" s="54" t="s">
        <v>45</v>
      </c>
      <c r="G13" s="55">
        <v>4</v>
      </c>
      <c r="H13" s="51">
        <f t="shared" si="0"/>
        <v>3200</v>
      </c>
    </row>
    <row r="14" spans="2:8" s="46" customFormat="1" ht="16.5" x14ac:dyDescent="0.15">
      <c r="B14" s="43" t="s">
        <v>50</v>
      </c>
      <c r="C14" s="44" t="s">
        <v>49</v>
      </c>
      <c r="D14" s="53">
        <v>2021</v>
      </c>
      <c r="E14" s="48">
        <v>2000</v>
      </c>
      <c r="F14" s="56" t="s">
        <v>48</v>
      </c>
      <c r="G14" s="55">
        <v>4</v>
      </c>
      <c r="H14" s="51">
        <f t="shared" si="0"/>
        <v>8000</v>
      </c>
    </row>
    <row r="15" spans="2:8" s="46" customFormat="1" ht="16.5" x14ac:dyDescent="0.15">
      <c r="B15" s="43" t="s">
        <v>46</v>
      </c>
      <c r="C15" s="44" t="s">
        <v>47</v>
      </c>
      <c r="D15" s="53">
        <v>2021</v>
      </c>
      <c r="E15" s="48">
        <v>400</v>
      </c>
      <c r="F15" s="56" t="s">
        <v>48</v>
      </c>
      <c r="G15" s="55">
        <v>4</v>
      </c>
      <c r="H15" s="51">
        <f t="shared" si="0"/>
        <v>1600</v>
      </c>
    </row>
    <row r="16" spans="2:8" s="46" customFormat="1" ht="16.5" x14ac:dyDescent="0.15">
      <c r="B16" s="43" t="s">
        <v>25</v>
      </c>
      <c r="C16" s="44" t="s">
        <v>26</v>
      </c>
      <c r="D16" s="53">
        <v>2021</v>
      </c>
      <c r="E16" s="48">
        <v>750</v>
      </c>
      <c r="F16" s="49" t="s">
        <v>27</v>
      </c>
      <c r="G16" s="50">
        <v>48</v>
      </c>
      <c r="H16" s="51">
        <f>E16*G16</f>
        <v>36000</v>
      </c>
    </row>
    <row r="17" spans="1:8" s="46" customFormat="1" ht="16.5" x14ac:dyDescent="0.15">
      <c r="B17" s="43" t="s">
        <v>20</v>
      </c>
      <c r="C17" s="44" t="s">
        <v>28</v>
      </c>
      <c r="D17" s="53">
        <v>2021</v>
      </c>
      <c r="E17" s="48">
        <v>1900</v>
      </c>
      <c r="F17" s="49" t="s">
        <v>29</v>
      </c>
      <c r="G17" s="50">
        <v>1</v>
      </c>
      <c r="H17" s="51">
        <f t="shared" ref="H17:H24" si="1">E17*G17</f>
        <v>1900</v>
      </c>
    </row>
    <row r="18" spans="1:8" ht="16.5" x14ac:dyDescent="0.15">
      <c r="B18" s="43" t="s">
        <v>30</v>
      </c>
      <c r="C18" s="44" t="s">
        <v>31</v>
      </c>
      <c r="D18" s="53">
        <v>2021</v>
      </c>
      <c r="E18" s="48">
        <v>175</v>
      </c>
      <c r="F18" s="49" t="s">
        <v>32</v>
      </c>
      <c r="G18" s="50">
        <v>120</v>
      </c>
      <c r="H18" s="51">
        <f t="shared" si="1"/>
        <v>21000</v>
      </c>
    </row>
    <row r="19" spans="1:8" ht="16.5" x14ac:dyDescent="0.15">
      <c r="B19" s="43" t="s">
        <v>35</v>
      </c>
      <c r="C19" s="44" t="s">
        <v>36</v>
      </c>
      <c r="D19" s="53">
        <v>2021</v>
      </c>
      <c r="E19" s="48">
        <v>1500</v>
      </c>
      <c r="F19" s="49" t="s">
        <v>39</v>
      </c>
      <c r="G19" s="50">
        <v>1</v>
      </c>
      <c r="H19" s="51">
        <f t="shared" si="1"/>
        <v>1500</v>
      </c>
    </row>
    <row r="20" spans="1:8" ht="16.5" x14ac:dyDescent="0.15">
      <c r="B20" s="43" t="s">
        <v>34</v>
      </c>
      <c r="C20" s="44" t="s">
        <v>37</v>
      </c>
      <c r="D20" s="53">
        <v>2021</v>
      </c>
      <c r="E20" s="48">
        <v>750</v>
      </c>
      <c r="F20" s="49" t="s">
        <v>38</v>
      </c>
      <c r="G20" s="50">
        <v>3</v>
      </c>
      <c r="H20" s="51">
        <f t="shared" si="1"/>
        <v>2250</v>
      </c>
    </row>
    <row r="21" spans="1:8" s="47" customFormat="1" ht="16.5" x14ac:dyDescent="0.15">
      <c r="B21" s="52" t="s">
        <v>33</v>
      </c>
      <c r="C21" s="44" t="s">
        <v>65</v>
      </c>
      <c r="D21" s="53">
        <v>2021</v>
      </c>
      <c r="E21" s="48">
        <v>600</v>
      </c>
      <c r="F21" s="49" t="s">
        <v>19</v>
      </c>
      <c r="G21" s="50">
        <v>3</v>
      </c>
      <c r="H21" s="51">
        <f t="shared" si="1"/>
        <v>1800</v>
      </c>
    </row>
    <row r="22" spans="1:8" s="47" customFormat="1" ht="16.5" x14ac:dyDescent="0.15">
      <c r="B22" s="52" t="s">
        <v>56</v>
      </c>
      <c r="C22" s="44" t="s">
        <v>57</v>
      </c>
      <c r="D22" s="53"/>
      <c r="E22" s="48">
        <v>8000</v>
      </c>
      <c r="F22" s="49" t="s">
        <v>60</v>
      </c>
      <c r="G22" s="50">
        <v>1</v>
      </c>
      <c r="H22" s="51">
        <f t="shared" si="1"/>
        <v>8000</v>
      </c>
    </row>
    <row r="23" spans="1:8" s="47" customFormat="1" ht="16.5" x14ac:dyDescent="0.15">
      <c r="B23" s="52" t="s">
        <v>58</v>
      </c>
      <c r="C23" s="44" t="s">
        <v>66</v>
      </c>
      <c r="D23" s="53"/>
      <c r="E23" s="48">
        <v>3000</v>
      </c>
      <c r="F23" s="49" t="s">
        <v>59</v>
      </c>
      <c r="G23" s="50">
        <v>1</v>
      </c>
      <c r="H23" s="51">
        <f t="shared" si="1"/>
        <v>3000</v>
      </c>
    </row>
    <row r="24" spans="1:8" s="47" customFormat="1" ht="16.5" x14ac:dyDescent="0.15">
      <c r="B24" s="52" t="s">
        <v>67</v>
      </c>
      <c r="C24" s="44"/>
      <c r="D24" s="53"/>
      <c r="E24" s="48">
        <v>10000</v>
      </c>
      <c r="F24" s="49" t="s">
        <v>68</v>
      </c>
      <c r="G24" s="50">
        <v>1</v>
      </c>
      <c r="H24" s="51">
        <f t="shared" si="1"/>
        <v>10000</v>
      </c>
    </row>
    <row r="25" spans="1:8" ht="16.5" x14ac:dyDescent="0.15">
      <c r="B25" s="65"/>
      <c r="C25" s="66"/>
      <c r="D25" s="66"/>
      <c r="E25" s="66"/>
      <c r="F25" s="66"/>
      <c r="G25" s="67"/>
      <c r="H25" s="20">
        <f>SUM(H9:H24)</f>
        <v>128450</v>
      </c>
    </row>
    <row r="26" spans="1:8" ht="17.25" thickBot="1" x14ac:dyDescent="0.2">
      <c r="B26" s="68"/>
      <c r="C26" s="69"/>
      <c r="D26" s="69"/>
      <c r="E26" s="69"/>
      <c r="F26" s="69"/>
      <c r="G26" s="70"/>
      <c r="H26" s="22">
        <f>H25</f>
        <v>128450</v>
      </c>
    </row>
    <row r="28" spans="1:8" x14ac:dyDescent="0.15">
      <c r="A28" s="24"/>
      <c r="B28" s="57"/>
      <c r="C28" s="24"/>
    </row>
  </sheetData>
  <mergeCells count="4">
    <mergeCell ref="B1:C1"/>
    <mergeCell ref="B25:G25"/>
    <mergeCell ref="B26:G26"/>
    <mergeCell ref="B8:H8"/>
  </mergeCells>
  <phoneticPr fontId="12" type="noConversion"/>
  <hyperlinks>
    <hyperlink ref="C4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115" zoomScaleNormal="115" workbookViewId="0">
      <selection activeCell="B10" sqref="B10:G10"/>
    </sheetView>
  </sheetViews>
  <sheetFormatPr defaultColWidth="8.875" defaultRowHeight="14.25" x14ac:dyDescent="0.15"/>
  <cols>
    <col min="1" max="1" width="5.125" style="24" customWidth="1"/>
    <col min="2" max="2" width="26.125" customWidth="1"/>
    <col min="3" max="3" width="40.125" style="25" customWidth="1"/>
    <col min="4" max="4" width="16.875" style="25" customWidth="1"/>
    <col min="5" max="5" width="11" customWidth="1"/>
    <col min="6" max="6" width="8.375" customWidth="1"/>
    <col min="7" max="7" width="10.125" style="24" customWidth="1"/>
    <col min="8" max="8" width="14.875" style="24" customWidth="1"/>
  </cols>
  <sheetData>
    <row r="1" spans="2:8" ht="37.5" customHeight="1" x14ac:dyDescent="0.15">
      <c r="B1" s="58" t="s">
        <v>0</v>
      </c>
      <c r="C1" s="58"/>
      <c r="D1" s="1"/>
      <c r="E1" s="1"/>
      <c r="F1" s="1"/>
      <c r="G1" s="1"/>
      <c r="H1" s="1"/>
    </row>
    <row r="2" spans="2:8" ht="16.5" x14ac:dyDescent="0.35">
      <c r="B2" s="2" t="s">
        <v>1</v>
      </c>
      <c r="C2" s="3" t="s">
        <v>2</v>
      </c>
      <c r="D2" s="4"/>
      <c r="E2" s="5"/>
      <c r="F2" s="5"/>
      <c r="G2" s="6"/>
      <c r="H2" s="6"/>
    </row>
    <row r="3" spans="2:8" ht="16.5" x14ac:dyDescent="0.35">
      <c r="B3" s="2" t="s">
        <v>3</v>
      </c>
      <c r="C3" s="3" t="s">
        <v>69</v>
      </c>
      <c r="D3" s="7"/>
      <c r="E3" s="5"/>
      <c r="F3" s="5"/>
      <c r="G3" s="6"/>
      <c r="H3" s="6"/>
    </row>
    <row r="4" spans="2:8" s="23" customFormat="1" ht="16.5" customHeight="1" x14ac:dyDescent="0.15">
      <c r="B4" s="8" t="s">
        <v>4</v>
      </c>
      <c r="C4" s="45" t="s">
        <v>24</v>
      </c>
      <c r="D4" s="8"/>
      <c r="E4" s="8"/>
      <c r="F4" s="8"/>
      <c r="G4" s="8"/>
      <c r="H4" s="8"/>
    </row>
    <row r="5" spans="2:8" s="23" customFormat="1" ht="16.5" customHeight="1" x14ac:dyDescent="0.15">
      <c r="B5" s="8" t="s">
        <v>5</v>
      </c>
      <c r="C5" s="9"/>
      <c r="D5" s="8"/>
      <c r="E5" s="8"/>
      <c r="F5" s="8"/>
      <c r="G5" s="8"/>
      <c r="H5" s="8"/>
    </row>
    <row r="6" spans="2:8" s="23" customFormat="1" ht="16.5" customHeight="1" x14ac:dyDescent="0.15">
      <c r="B6" s="10"/>
      <c r="C6" s="10"/>
      <c r="D6" s="10"/>
      <c r="E6" s="10"/>
      <c r="F6" s="10"/>
      <c r="G6" s="10"/>
      <c r="H6" s="10"/>
    </row>
    <row r="7" spans="2:8" s="23" customFormat="1" ht="39" customHeight="1" x14ac:dyDescent="0.15">
      <c r="B7" s="11" t="s">
        <v>6</v>
      </c>
      <c r="C7" s="12" t="s">
        <v>12</v>
      </c>
      <c r="D7" s="12" t="s">
        <v>13</v>
      </c>
      <c r="E7" s="13" t="s">
        <v>14</v>
      </c>
      <c r="F7" s="13" t="s">
        <v>15</v>
      </c>
      <c r="G7" s="13" t="s">
        <v>16</v>
      </c>
      <c r="H7" s="14" t="s">
        <v>17</v>
      </c>
    </row>
    <row r="8" spans="2:8" ht="33.75" customHeight="1" x14ac:dyDescent="0.15">
      <c r="B8" s="74" t="s">
        <v>18</v>
      </c>
      <c r="C8" s="75"/>
      <c r="D8" s="75"/>
      <c r="E8" s="75"/>
      <c r="F8" s="75"/>
      <c r="G8" s="75"/>
      <c r="H8" s="60"/>
    </row>
    <row r="9" spans="2:8" x14ac:dyDescent="0.3">
      <c r="B9" s="26" t="s">
        <v>22</v>
      </c>
      <c r="C9" s="27"/>
      <c r="D9" s="15"/>
      <c r="E9" s="16">
        <v>300</v>
      </c>
      <c r="F9" s="17" t="s">
        <v>21</v>
      </c>
      <c r="G9" s="18">
        <v>12</v>
      </c>
      <c r="H9" s="19">
        <f>E9*G9</f>
        <v>3600</v>
      </c>
    </row>
    <row r="10" spans="2:8" ht="16.5" x14ac:dyDescent="0.15">
      <c r="B10" s="76" t="s">
        <v>8</v>
      </c>
      <c r="C10" s="77"/>
      <c r="D10" s="77"/>
      <c r="E10" s="77"/>
      <c r="F10" s="77"/>
      <c r="G10" s="77"/>
      <c r="H10" s="22">
        <f>SUM(H9:H9)</f>
        <v>3600</v>
      </c>
    </row>
    <row r="14" spans="2:8" ht="16.5" x14ac:dyDescent="0.35">
      <c r="B14" s="28"/>
      <c r="C14" s="29"/>
      <c r="D14" s="29"/>
      <c r="E14" s="30"/>
    </row>
    <row r="15" spans="2:8" x14ac:dyDescent="0.2">
      <c r="B15" s="31"/>
      <c r="C15" s="32"/>
      <c r="D15" s="32"/>
      <c r="E15" s="33"/>
    </row>
    <row r="16" spans="2:8" x14ac:dyDescent="0.2">
      <c r="B16" s="31"/>
      <c r="C16" s="32"/>
      <c r="D16" s="32"/>
      <c r="E16" s="33"/>
    </row>
    <row r="17" spans="2:5" x14ac:dyDescent="0.2">
      <c r="B17" s="31"/>
      <c r="C17" s="32"/>
      <c r="D17" s="32"/>
      <c r="E17" s="33"/>
    </row>
    <row r="18" spans="2:5" x14ac:dyDescent="0.2">
      <c r="B18" s="31"/>
      <c r="C18" s="32"/>
      <c r="D18" s="32"/>
      <c r="E18" s="33"/>
    </row>
    <row r="19" spans="2:5" x14ac:dyDescent="0.2">
      <c r="B19" s="31"/>
      <c r="C19" s="34"/>
      <c r="D19" s="34"/>
      <c r="E19" s="33"/>
    </row>
  </sheetData>
  <mergeCells count="3">
    <mergeCell ref="B1:C1"/>
    <mergeCell ref="B8:H8"/>
    <mergeCell ref="B10:G10"/>
  </mergeCells>
  <phoneticPr fontId="12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Video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2024-06-24T03:13:12Z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9684A2B340C04BE6B9173CC47E4AF870</vt:lpwstr>
  </property>
</Properties>
</file>