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Carey.Ge\客户\AZ\诺雷得BC品牌推广材料制作项目\流程材料\"/>
    </mc:Choice>
  </mc:AlternateContent>
  <xr:revisionPtr revIDLastSave="0" documentId="13_ncr:1_{CD8A8B35-5858-4ED4-9141-D2131F022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9" r:id="rId1"/>
    <sheet name="Medical" sheetId="1" r:id="rId2"/>
    <sheet name="Creative" sheetId="10" r:id="rId3"/>
    <sheet name="Staffing Fee" sheetId="7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9" l="1"/>
  <c r="H10" i="7"/>
  <c r="H9" i="7"/>
  <c r="H11" i="7"/>
  <c r="C13" i="9"/>
  <c r="C15" i="9"/>
  <c r="C16" i="9"/>
  <c r="H13" i="1"/>
  <c r="H33" i="10"/>
  <c r="H32" i="10"/>
  <c r="H26" i="10"/>
  <c r="H25" i="10"/>
  <c r="H27" i="10"/>
  <c r="H28" i="10"/>
  <c r="H29" i="10"/>
  <c r="H9" i="10"/>
  <c r="H10" i="10"/>
  <c r="H12" i="10"/>
  <c r="H13" i="10"/>
  <c r="H14" i="10"/>
  <c r="H15" i="10"/>
  <c r="H16" i="10"/>
  <c r="H18" i="10"/>
  <c r="H19" i="10"/>
  <c r="H20" i="10"/>
  <c r="H22" i="10"/>
  <c r="H23" i="10"/>
  <c r="C11" i="9"/>
  <c r="H9" i="1"/>
  <c r="H10" i="1"/>
  <c r="H11" i="1"/>
  <c r="H12" i="1"/>
  <c r="C9" i="9"/>
  <c r="C20" i="9"/>
</calcChain>
</file>

<file path=xl/sharedStrings.xml><?xml version="1.0" encoding="utf-8"?>
<sst xmlns="http://schemas.openxmlformats.org/spreadsheetml/2006/main" count="136" uniqueCount="59">
  <si>
    <t>Quotation</t>
  </si>
  <si>
    <t>Client:</t>
  </si>
  <si>
    <t>AstraZeneca</t>
  </si>
  <si>
    <t xml:space="preserve">Project Name: </t>
  </si>
  <si>
    <t>2022AZ诺雷得BC品牌推广材料制作项目</t>
  </si>
  <si>
    <t>Supplier Contact Information:</t>
  </si>
  <si>
    <t>carey.ge@ubs-cn.com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</si>
  <si>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</si>
  <si>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</si>
  <si>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</si>
  <si>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</si>
  <si>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</si>
  <si>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</si>
  <si>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</si>
  <si>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</si>
  <si>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</si>
  <si>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</si>
  <si>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</si>
  <si>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</si>
  <si>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</si>
  <si>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</si>
  <si>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</si>
  <si>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全国会幻灯(new work)</t>
  </si>
  <si>
    <t>包括医学编辑及适量文献检索</t>
  </si>
  <si>
    <t>页</t>
  </si>
  <si>
    <t>篇</t>
  </si>
  <si>
    <t>PPT美化(高级美化)(new work)</t>
  </si>
  <si>
    <t>使用Adobe绘图软件进行图标重绘、字体设计等</t>
  </si>
  <si>
    <t>Total：</t>
  </si>
  <si>
    <t>项目管理/人员管理 
Service Fee/Staffing Fee</t>
  </si>
  <si>
    <t>小时</t>
  </si>
  <si>
    <t>II. Creative</t>
    <phoneticPr fontId="14" type="noConversion"/>
  </si>
  <si>
    <t>III. Staffing Fee</t>
    <phoneticPr fontId="14" type="noConversion"/>
  </si>
  <si>
    <t>ASCO热点速递幻灯长图文</t>
    <phoneticPr fontId="15" type="noConversion"/>
  </si>
  <si>
    <t>手绘长图文（中等）</t>
  </si>
  <si>
    <t>含单个手绘人物手绘物形象设计+场景设计/多个人物设计</t>
  </si>
  <si>
    <t>屏</t>
  </si>
  <si>
    <t>屏</t>
    <phoneticPr fontId="15" type="noConversion"/>
  </si>
  <si>
    <t>Newsletter内容撰写(new work)</t>
    <phoneticPr fontId="15" type="noConversion"/>
  </si>
  <si>
    <t>包括医学编辑、适量文献检索、文案润色</t>
    <phoneticPr fontId="15" type="noConversion"/>
  </si>
  <si>
    <t>ESMO长图</t>
    <phoneticPr fontId="15" type="noConversion"/>
  </si>
  <si>
    <t>JCO长图</t>
    <phoneticPr fontId="15" type="noConversion"/>
  </si>
  <si>
    <t>OFS共识巡讲-热点话题面对面讨论提纲</t>
    <phoneticPr fontId="14" type="noConversion"/>
  </si>
  <si>
    <t>文献标注(new work)</t>
  </si>
  <si>
    <t>根据所提供素材整理、高亮</t>
  </si>
  <si>
    <t>幻灯模板</t>
    <phoneticPr fontId="15" type="noConversion"/>
  </si>
  <si>
    <t>PPT模板(new work)</t>
  </si>
  <si>
    <t>根据已有KV进行排版及PPT母版格式设定</t>
  </si>
  <si>
    <t>套</t>
    <phoneticPr fontId="15" type="noConversion"/>
  </si>
  <si>
    <t>诺雷得DA</t>
    <phoneticPr fontId="15" type="noConversion"/>
  </si>
  <si>
    <t>DA内页、手册内页或单页排版 (new work)</t>
  </si>
  <si>
    <t>包括创意、设计、完稿（不包含租图、拍摄等第三方费用）</t>
  </si>
  <si>
    <t>张</t>
    <phoneticPr fontId="15" type="noConversion"/>
  </si>
  <si>
    <t>DA KV (new work)</t>
    <phoneticPr fontId="15" type="noConversion"/>
  </si>
  <si>
    <t>DA类文案撰写(new work)</t>
  </si>
  <si>
    <t>页</t>
    <phoneticPr fontId="15" type="noConversion"/>
  </si>
  <si>
    <t>诺雷得DA长图</t>
    <phoneticPr fontId="15" type="noConversion"/>
  </si>
  <si>
    <t>Designer</t>
    <phoneticPr fontId="14" type="noConversion"/>
  </si>
  <si>
    <t>Medical Manager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</si>
</sst>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  <numFmt numFmtId="180" formatCode="#,##0.000000000000_);[Red]\(#,##0.000000000000\)"/>
  </numFmts>
  <fonts count="18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1" fillId="0" borderId="0" xfId="5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6" applyFont="1">
      <alignment vertical="center"/>
    </xf>
    <xf numFmtId="0" fontId="4" fillId="0" borderId="0" xfId="6" applyFont="1">
      <alignment vertical="center"/>
    </xf>
    <xf numFmtId="176" fontId="5" fillId="0" borderId="0" xfId="6" applyNumberFormat="1" applyFont="1" applyAlignment="1">
      <alignment horizontal="left"/>
    </xf>
    <xf numFmtId="0" fontId="5" fillId="0" borderId="0" xfId="4" applyFont="1" applyAlignment="1">
      <alignment vertical="center" wrapText="1"/>
    </xf>
    <xf numFmtId="176" fontId="5" fillId="0" borderId="0" xfId="6" applyNumberFormat="1" applyFont="1" applyAlignment="1">
      <alignment horizontal="center"/>
    </xf>
    <xf numFmtId="0" fontId="5" fillId="0" borderId="0" xfId="4" applyFont="1" applyAlignment="1">
      <alignment wrapText="1"/>
    </xf>
    <xf numFmtId="0" fontId="4" fillId="0" borderId="0" xfId="4" applyFont="1" applyAlignment="1">
      <alignment vertical="center"/>
    </xf>
    <xf numFmtId="0" fontId="6" fillId="0" borderId="0" xfId="2" applyFill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40" fontId="9" fillId="0" borderId="8" xfId="7" applyNumberFormat="1" applyFont="1" applyBorder="1" applyAlignment="1">
      <alignment horizontal="center" vertical="center"/>
    </xf>
    <xf numFmtId="9" fontId="8" fillId="0" borderId="8" xfId="7" applyNumberFormat="1" applyFont="1" applyBorder="1" applyAlignment="1">
      <alignment horizontal="center" vertical="center"/>
    </xf>
    <xf numFmtId="177" fontId="8" fillId="0" borderId="8" xfId="7" applyNumberFormat="1" applyFont="1" applyBorder="1" applyAlignment="1">
      <alignment horizontal="center" vertical="center"/>
    </xf>
    <xf numFmtId="37" fontId="9" fillId="0" borderId="9" xfId="1" applyNumberFormat="1" applyFont="1" applyFill="1" applyBorder="1" applyAlignment="1">
      <alignment horizontal="center" vertical="center"/>
    </xf>
    <xf numFmtId="176" fontId="4" fillId="3" borderId="11" xfId="4" applyNumberFormat="1" applyFont="1" applyFill="1" applyBorder="1" applyAlignment="1">
      <alignment horizontal="right" vertical="center"/>
    </xf>
    <xf numFmtId="178" fontId="4" fillId="3" borderId="13" xfId="4" applyNumberFormat="1" applyFont="1" applyFill="1" applyBorder="1" applyAlignment="1">
      <alignment horizontal="right" vertical="center"/>
    </xf>
    <xf numFmtId="176" fontId="4" fillId="0" borderId="0" xfId="6" applyNumberFormat="1" applyFont="1" applyAlignment="1"/>
    <xf numFmtId="176" fontId="4" fillId="0" borderId="0" xfId="6" applyNumberFormat="1" applyFont="1" applyAlignment="1">
      <alignment wrapText="1"/>
    </xf>
    <xf numFmtId="0" fontId="4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 wrapText="1"/>
    </xf>
    <xf numFmtId="0" fontId="5" fillId="0" borderId="0" xfId="6" applyFont="1" applyAlignment="1">
      <alignment horizontal="left" vertical="center"/>
    </xf>
    <xf numFmtId="176" fontId="5" fillId="0" borderId="0" xfId="6" applyNumberFormat="1" applyFont="1" applyAlignment="1">
      <alignment horizontal="left" wrapText="1"/>
    </xf>
    <xf numFmtId="0" fontId="0" fillId="0" borderId="0" xfId="5" applyFont="1"/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179" fontId="4" fillId="0" borderId="9" xfId="1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right" vertical="center" wrapText="1"/>
    </xf>
    <xf numFmtId="178" fontId="4" fillId="0" borderId="9" xfId="1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right" vertical="center" wrapText="1"/>
    </xf>
    <xf numFmtId="178" fontId="4" fillId="5" borderId="19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6" applyNumberFormat="1" applyFont="1" applyAlignment="1">
      <alignment horizontal="left"/>
    </xf>
    <xf numFmtId="0" fontId="16" fillId="0" borderId="8" xfId="4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180" fontId="0" fillId="0" borderId="0" xfId="0" applyNumberFormat="1">
      <alignment vertical="center"/>
    </xf>
    <xf numFmtId="0" fontId="3" fillId="0" borderId="0" xfId="6" applyFont="1" applyAlignment="1">
      <alignment horizontal="center" vertical="center"/>
    </xf>
    <xf numFmtId="0" fontId="7" fillId="2" borderId="4" xfId="4" applyFont="1" applyFill="1" applyBorder="1" applyAlignment="1">
      <alignment horizontal="left" vertical="center"/>
    </xf>
    <xf numFmtId="0" fontId="7" fillId="2" borderId="6" xfId="4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76" fontId="4" fillId="3" borderId="11" xfId="4" applyNumberFormat="1" applyFont="1" applyFill="1" applyBorder="1" applyAlignment="1">
      <alignment horizontal="right" vertical="center"/>
    </xf>
    <xf numFmtId="176" fontId="4" fillId="3" borderId="12" xfId="4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2" borderId="5" xfId="4" applyFont="1" applyFill="1" applyBorder="1" applyAlignment="1">
      <alignment horizontal="left" vertical="center"/>
    </xf>
    <xf numFmtId="0" fontId="4" fillId="0" borderId="4" xfId="6" applyFont="1" applyBorder="1" applyAlignment="1">
      <alignment horizontal="right" vertical="center" wrapText="1"/>
    </xf>
    <xf numFmtId="0" fontId="4" fillId="0" borderId="5" xfId="6" applyFont="1" applyBorder="1" applyAlignment="1">
      <alignment horizontal="right" vertical="center" wrapText="1"/>
    </xf>
    <xf numFmtId="0" fontId="4" fillId="0" borderId="17" xfId="6" applyFont="1" applyBorder="1" applyAlignment="1">
      <alignment horizontal="right" vertical="center" wrapText="1"/>
    </xf>
    <xf numFmtId="0" fontId="4" fillId="2" borderId="4" xfId="4" applyFont="1" applyFill="1" applyBorder="1" applyAlignment="1">
      <alignment horizontal="left" vertical="center" wrapText="1"/>
    </xf>
    <xf numFmtId="0" fontId="4" fillId="2" borderId="5" xfId="4" applyFont="1" applyFill="1" applyBorder="1" applyAlignment="1">
      <alignment horizontal="left" vertical="center"/>
    </xf>
    <xf numFmtId="0" fontId="4" fillId="2" borderId="6" xfId="4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ey.ge@ubs-c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7"/>
  <sheetViews>
    <sheetView tabSelected="1" zoomScale="85" zoomScaleNormal="85" workbookViewId="0">
      <selection activeCell="E8" sqref="E8"/>
    </sheetView>
  </sheetViews>
  <sheetFormatPr defaultColWidth="8.8984375" defaultRowHeight="15.6" x14ac:dyDescent="0.25"/>
  <cols>
    <col min="1" max="1" width="5.09765625" customWidth="1"/>
    <col min="2" max="2" width="39.59765625" customWidth="1"/>
    <col min="3" max="3" width="35.09765625" customWidth="1"/>
    <col min="4" max="4" width="19.3984375" customWidth="1"/>
    <col min="5" max="5" width="20.5" bestFit="1" customWidth="1"/>
  </cols>
  <sheetData>
    <row r="1" spans="2:4" ht="37.5" customHeight="1" x14ac:dyDescent="0.25">
      <c r="B1" s="53" t="s">
        <v>0</v>
      </c>
      <c r="C1" s="53"/>
    </row>
    <row r="2" spans="2:4" x14ac:dyDescent="0.35">
      <c r="B2" s="5" t="s">
        <v>1</v>
      </c>
      <c r="C2" s="6" t="s">
        <v>2</v>
      </c>
    </row>
    <row r="3" spans="2:4" x14ac:dyDescent="0.35">
      <c r="B3" s="5" t="s">
        <v>3</v>
      </c>
      <c r="C3" s="6" t="s">
        <v>4</v>
      </c>
      <c r="D3" s="39"/>
    </row>
    <row r="4" spans="2:4" s="1" customFormat="1" ht="16.5" customHeight="1" x14ac:dyDescent="0.25">
      <c r="B4" s="10" t="s">
        <v>5</v>
      </c>
      <c r="C4" s="11" t="s">
        <v>6</v>
      </c>
    </row>
    <row r="5" spans="2:4" s="1" customFormat="1" ht="16.5" customHeight="1" x14ac:dyDescent="0.25">
      <c r="B5" s="10" t="s">
        <v>7</v>
      </c>
      <c r="C5" s="12"/>
    </row>
    <row r="6" spans="2:4" s="1" customFormat="1" ht="16.5" customHeight="1" x14ac:dyDescent="0.25">
      <c r="B6" s="13"/>
      <c r="C6" s="13"/>
    </row>
    <row r="7" spans="2:4" s="1" customFormat="1" ht="30.75" customHeight="1" x14ac:dyDescent="0.25">
      <c r="B7" s="14" t="s">
        <v>8</v>
      </c>
      <c r="C7" s="17" t="s">
        <v>9</v>
      </c>
    </row>
    <row r="8" spans="2:4" s="1" customFormat="1" ht="16.2" x14ac:dyDescent="0.25">
      <c r="B8" s="54" t="s">
        <v>10</v>
      </c>
      <c r="C8" s="55"/>
    </row>
    <row r="9" spans="2:4" s="1" customFormat="1" x14ac:dyDescent="0.25">
      <c r="B9" s="40" t="s">
        <v>11</v>
      </c>
      <c r="C9" s="41">
        <f>Medical!H13</f>
        <v>7485</v>
      </c>
    </row>
    <row r="10" spans="2:4" s="1" customFormat="1" ht="16.2" x14ac:dyDescent="0.25">
      <c r="B10" s="54" t="s">
        <v>31</v>
      </c>
      <c r="C10" s="55"/>
    </row>
    <row r="11" spans="2:4" x14ac:dyDescent="0.25">
      <c r="B11" s="40" t="s">
        <v>11</v>
      </c>
      <c r="C11" s="41">
        <f>Creative!H33</f>
        <v>77300</v>
      </c>
    </row>
    <row r="12" spans="2:4" ht="16.2" x14ac:dyDescent="0.25">
      <c r="B12" s="54" t="s">
        <v>32</v>
      </c>
      <c r="C12" s="55"/>
    </row>
    <row r="13" spans="2:4" x14ac:dyDescent="0.25">
      <c r="B13" s="40" t="s">
        <v>11</v>
      </c>
      <c r="C13" s="38">
        <f>'Staffing Fee'!H11</f>
        <v>9500</v>
      </c>
    </row>
    <row r="14" spans="2:4" ht="6" customHeight="1" x14ac:dyDescent="0.25">
      <c r="B14" s="56"/>
      <c r="C14" s="57"/>
    </row>
    <row r="15" spans="2:4" x14ac:dyDescent="0.25">
      <c r="B15" s="42" t="s">
        <v>11</v>
      </c>
      <c r="C15" s="43">
        <f>C9+C13+C11</f>
        <v>94285</v>
      </c>
    </row>
    <row r="16" spans="2:4" x14ac:dyDescent="0.25">
      <c r="B16" s="42" t="s">
        <v>12</v>
      </c>
      <c r="C16" s="43">
        <f>C15*0.06</f>
        <v>5657.0999999999995</v>
      </c>
    </row>
    <row r="17" spans="2:5" x14ac:dyDescent="0.25">
      <c r="B17" s="23" t="s">
        <v>13</v>
      </c>
      <c r="C17" s="24">
        <f>C15+C16</f>
        <v>99942.1</v>
      </c>
      <c r="E17" s="52"/>
    </row>
    <row r="18" spans="2:5" x14ac:dyDescent="0.25">
      <c r="B18" s="44" t="s">
        <v>14</v>
      </c>
    </row>
    <row r="20" spans="2:5" x14ac:dyDescent="0.25">
      <c r="B20" s="45" t="s">
        <v>15</v>
      </c>
      <c r="C20" s="46">
        <f>C13/C15</f>
        <v>0.10075833907832635</v>
      </c>
    </row>
    <row r="22" spans="2:5" x14ac:dyDescent="0.4">
      <c r="B22" s="25"/>
    </row>
    <row r="23" spans="2:5" x14ac:dyDescent="0.25">
      <c r="B23" s="47"/>
    </row>
    <row r="24" spans="2:5" x14ac:dyDescent="0.25">
      <c r="B24" s="47"/>
    </row>
    <row r="25" spans="2:5" x14ac:dyDescent="0.25">
      <c r="B25" s="47"/>
    </row>
    <row r="26" spans="2:5" x14ac:dyDescent="0.25">
      <c r="B26" s="47"/>
    </row>
    <row r="27" spans="2:5" x14ac:dyDescent="0.25">
      <c r="B27" s="47"/>
    </row>
  </sheetData>
  <mergeCells count="5">
    <mergeCell ref="B1:C1"/>
    <mergeCell ref="B8:C8"/>
    <mergeCell ref="B12:C12"/>
    <mergeCell ref="B14:C14"/>
    <mergeCell ref="B10:C10"/>
  </mergeCells>
  <phoneticPr fontId="14" type="noConversion"/>
  <hyperlinks>
    <hyperlink ref="C4" r:id="rId1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2"/>
  <sheetViews>
    <sheetView zoomScale="70" zoomScaleNormal="70" zoomScaleSheetLayoutView="90" workbookViewId="0">
      <selection activeCell="B8" sqref="B8:H8"/>
    </sheetView>
  </sheetViews>
  <sheetFormatPr defaultColWidth="8.8984375" defaultRowHeight="17.399999999999999" x14ac:dyDescent="0.25"/>
  <cols>
    <col min="1" max="1" width="5.09765625" customWidth="1"/>
    <col min="2" max="2" width="29" style="2" customWidth="1"/>
    <col min="3" max="3" width="35.09765625" style="3" customWidth="1"/>
    <col min="4" max="4" width="17.59765625" style="3" customWidth="1"/>
    <col min="5" max="5" width="11" style="2" customWidth="1"/>
    <col min="6" max="6" width="8.3984375" style="2" customWidth="1"/>
    <col min="7" max="7" width="10.09765625" style="2" customWidth="1"/>
    <col min="8" max="8" width="14.8984375" style="2" customWidth="1"/>
    <col min="9" max="9" width="13.59765625" customWidth="1"/>
  </cols>
  <sheetData>
    <row r="1" spans="2:8" ht="39.6" x14ac:dyDescent="0.25">
      <c r="B1" s="53" t="s">
        <v>0</v>
      </c>
      <c r="C1" s="53"/>
      <c r="D1" s="4"/>
      <c r="E1" s="4"/>
      <c r="F1" s="4"/>
      <c r="G1" s="4"/>
      <c r="H1" s="4"/>
    </row>
    <row r="2" spans="2:8" ht="15.6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.6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25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s="1" customFormat="1" ht="16.2" x14ac:dyDescent="0.25">
      <c r="B8" s="54" t="s">
        <v>42</v>
      </c>
      <c r="C8" s="63"/>
      <c r="D8" s="63"/>
      <c r="E8" s="63"/>
      <c r="F8" s="63"/>
      <c r="G8" s="63"/>
      <c r="H8" s="55"/>
    </row>
    <row r="9" spans="2:8" s="31" customFormat="1" ht="15.6" x14ac:dyDescent="0.25">
      <c r="B9" s="32" t="s">
        <v>22</v>
      </c>
      <c r="C9" s="33" t="s">
        <v>23</v>
      </c>
      <c r="D9" s="60">
        <v>2021</v>
      </c>
      <c r="E9" s="19">
        <v>300</v>
      </c>
      <c r="F9" s="35" t="s">
        <v>24</v>
      </c>
      <c r="G9" s="36">
        <v>18</v>
      </c>
      <c r="H9" s="22">
        <f>E9*G9</f>
        <v>5400</v>
      </c>
    </row>
    <row r="10" spans="2:8" s="31" customFormat="1" ht="15.6" x14ac:dyDescent="0.25">
      <c r="B10" s="32" t="s">
        <v>43</v>
      </c>
      <c r="C10" s="33" t="s">
        <v>44</v>
      </c>
      <c r="D10" s="61"/>
      <c r="E10" s="19">
        <v>15</v>
      </c>
      <c r="F10" s="35" t="s">
        <v>25</v>
      </c>
      <c r="G10" s="36">
        <v>19</v>
      </c>
      <c r="H10" s="22">
        <f t="shared" ref="H10" si="0">E10*G10</f>
        <v>285</v>
      </c>
    </row>
    <row r="11" spans="2:8" ht="30" x14ac:dyDescent="0.25">
      <c r="B11" s="32" t="s">
        <v>26</v>
      </c>
      <c r="C11" s="33" t="s">
        <v>27</v>
      </c>
      <c r="D11" s="62"/>
      <c r="E11" s="19">
        <v>100</v>
      </c>
      <c r="F11" s="35" t="s">
        <v>24</v>
      </c>
      <c r="G11" s="36">
        <v>18</v>
      </c>
      <c r="H11" s="22">
        <f t="shared" ref="H11" si="1">E11*G11</f>
        <v>1800</v>
      </c>
    </row>
    <row r="12" spans="2:8" s="1" customFormat="1" ht="15.6" x14ac:dyDescent="0.25">
      <c r="B12" s="64" t="s">
        <v>28</v>
      </c>
      <c r="C12" s="65"/>
      <c r="D12" s="65"/>
      <c r="E12" s="65"/>
      <c r="F12" s="65"/>
      <c r="G12" s="66"/>
      <c r="H12" s="38">
        <f>SUM(H9:H11)</f>
        <v>7485</v>
      </c>
    </row>
    <row r="13" spans="2:8" ht="16.2" thickBot="1" x14ac:dyDescent="0.3">
      <c r="B13" s="58" t="s">
        <v>11</v>
      </c>
      <c r="C13" s="59"/>
      <c r="D13" s="59"/>
      <c r="E13" s="59"/>
      <c r="F13" s="59"/>
      <c r="G13" s="59"/>
      <c r="H13" s="24">
        <f>H12</f>
        <v>7485</v>
      </c>
    </row>
    <row r="17" spans="2:5" x14ac:dyDescent="0.4">
      <c r="B17" s="25"/>
      <c r="C17" s="26"/>
      <c r="D17" s="26"/>
      <c r="E17" s="27"/>
    </row>
    <row r="18" spans="2:5" x14ac:dyDescent="0.35">
      <c r="B18" s="6"/>
      <c r="C18" s="28"/>
      <c r="D18" s="28"/>
      <c r="E18" s="29"/>
    </row>
    <row r="19" spans="2:5" x14ac:dyDescent="0.35">
      <c r="B19" s="6"/>
      <c r="C19" s="28"/>
      <c r="D19" s="28"/>
      <c r="E19" s="29"/>
    </row>
    <row r="20" spans="2:5" x14ac:dyDescent="0.35">
      <c r="B20" s="6"/>
      <c r="C20" s="28"/>
      <c r="D20" s="28"/>
      <c r="E20" s="29"/>
    </row>
    <row r="21" spans="2:5" x14ac:dyDescent="0.35">
      <c r="B21" s="6"/>
      <c r="C21" s="28"/>
      <c r="D21" s="28"/>
      <c r="E21" s="29"/>
    </row>
    <row r="22" spans="2:5" x14ac:dyDescent="0.35">
      <c r="B22" s="6"/>
      <c r="C22" s="30"/>
      <c r="D22" s="30"/>
      <c r="E22" s="29"/>
    </row>
  </sheetData>
  <mergeCells count="5">
    <mergeCell ref="B13:G13"/>
    <mergeCell ref="D9:D11"/>
    <mergeCell ref="B1:C1"/>
    <mergeCell ref="B8:H8"/>
    <mergeCell ref="B12:G12"/>
  </mergeCells>
  <phoneticPr fontId="14" type="noConversion"/>
  <hyperlinks>
    <hyperlink ref="C4" r:id="rId1" xr:uid="{00000000-0004-0000-0100-000000000000}"/>
  </hyperlinks>
  <pageMargins left="0.75" right="0.75" top="1" bottom="1" header="0.3" footer="0.3"/>
  <pageSetup paperSize="9" scale="6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1660-CE16-4326-86CD-517B04077512}">
  <sheetPr>
    <pageSetUpPr fitToPage="1"/>
  </sheetPr>
  <dimension ref="B1:H42"/>
  <sheetViews>
    <sheetView topLeftCell="A7" zoomScale="70" zoomScaleNormal="70" zoomScaleSheetLayoutView="90" workbookViewId="0">
      <selection activeCell="H33" sqref="H33"/>
    </sheetView>
  </sheetViews>
  <sheetFormatPr defaultColWidth="8.8984375" defaultRowHeight="17.399999999999999" x14ac:dyDescent="0.25"/>
  <cols>
    <col min="1" max="1" width="5.09765625" customWidth="1"/>
    <col min="2" max="2" width="29" style="2" customWidth="1"/>
    <col min="3" max="3" width="35.09765625" style="3" customWidth="1"/>
    <col min="4" max="4" width="17.59765625" style="3" customWidth="1"/>
    <col min="5" max="5" width="11" style="2" customWidth="1"/>
    <col min="6" max="6" width="8.3984375" style="2" customWidth="1"/>
    <col min="7" max="7" width="10.09765625" style="2" customWidth="1"/>
    <col min="8" max="8" width="14.8984375" style="2" customWidth="1"/>
    <col min="9" max="9" width="13.59765625" customWidth="1"/>
  </cols>
  <sheetData>
    <row r="1" spans="2:8" ht="39.6" x14ac:dyDescent="0.25">
      <c r="B1" s="53" t="s">
        <v>0</v>
      </c>
      <c r="C1" s="53"/>
      <c r="D1" s="4"/>
      <c r="E1" s="4"/>
      <c r="F1" s="4"/>
      <c r="G1" s="4"/>
      <c r="H1" s="4"/>
    </row>
    <row r="2" spans="2:8" ht="15.6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.6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thickBot="1" x14ac:dyDescent="0.3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25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s="1" customFormat="1" ht="16.2" x14ac:dyDescent="0.25">
      <c r="B8" s="54" t="s">
        <v>33</v>
      </c>
      <c r="C8" s="63"/>
      <c r="D8" s="63"/>
      <c r="E8" s="63"/>
      <c r="F8" s="63"/>
      <c r="G8" s="63"/>
      <c r="H8" s="55"/>
    </row>
    <row r="9" spans="2:8" s="31" customFormat="1" ht="30" x14ac:dyDescent="0.25">
      <c r="B9" s="32" t="s">
        <v>34</v>
      </c>
      <c r="C9" s="33" t="s">
        <v>35</v>
      </c>
      <c r="D9" s="34">
        <v>2021</v>
      </c>
      <c r="E9" s="19">
        <v>2000</v>
      </c>
      <c r="F9" s="48" t="s">
        <v>37</v>
      </c>
      <c r="G9" s="36">
        <v>6</v>
      </c>
      <c r="H9" s="22">
        <f>E9*G9</f>
        <v>12000</v>
      </c>
    </row>
    <row r="10" spans="2:8" s="1" customFormat="1" ht="15.6" x14ac:dyDescent="0.25">
      <c r="B10" s="64" t="s">
        <v>28</v>
      </c>
      <c r="C10" s="65"/>
      <c r="D10" s="65"/>
      <c r="E10" s="65"/>
      <c r="F10" s="65"/>
      <c r="G10" s="66"/>
      <c r="H10" s="38">
        <f>SUM(H9:H9)</f>
        <v>12000</v>
      </c>
    </row>
    <row r="11" spans="2:8" s="31" customFormat="1" ht="16.2" x14ac:dyDescent="0.25">
      <c r="B11" s="54" t="s">
        <v>40</v>
      </c>
      <c r="C11" s="63"/>
      <c r="D11" s="63"/>
      <c r="E11" s="63"/>
      <c r="F11" s="63"/>
      <c r="G11" s="63"/>
      <c r="H11" s="55"/>
    </row>
    <row r="12" spans="2:8" s="31" customFormat="1" ht="15.6" x14ac:dyDescent="0.25">
      <c r="B12" s="49" t="s">
        <v>38</v>
      </c>
      <c r="C12" s="50" t="s">
        <v>39</v>
      </c>
      <c r="D12" s="60">
        <v>2021</v>
      </c>
      <c r="E12" s="19">
        <v>800</v>
      </c>
      <c r="F12" s="35" t="s">
        <v>24</v>
      </c>
      <c r="G12" s="36">
        <v>5</v>
      </c>
      <c r="H12" s="22">
        <f>E12*G12</f>
        <v>4000</v>
      </c>
    </row>
    <row r="13" spans="2:8" s="31" customFormat="1" ht="30" x14ac:dyDescent="0.25">
      <c r="B13" s="32" t="s">
        <v>34</v>
      </c>
      <c r="C13" s="33" t="s">
        <v>35</v>
      </c>
      <c r="D13" s="61"/>
      <c r="E13" s="19">
        <v>2000</v>
      </c>
      <c r="F13" s="48" t="s">
        <v>37</v>
      </c>
      <c r="G13" s="36">
        <v>4</v>
      </c>
      <c r="H13" s="22">
        <f t="shared" ref="H13:H15" si="0">E13*G13</f>
        <v>8000</v>
      </c>
    </row>
    <row r="14" spans="2:8" s="31" customFormat="1" ht="15.6" x14ac:dyDescent="0.25">
      <c r="B14" s="49" t="s">
        <v>38</v>
      </c>
      <c r="C14" s="50" t="s">
        <v>39</v>
      </c>
      <c r="D14" s="61"/>
      <c r="E14" s="19">
        <v>800</v>
      </c>
      <c r="F14" s="35" t="s">
        <v>24</v>
      </c>
      <c r="G14" s="36">
        <v>6</v>
      </c>
      <c r="H14" s="22">
        <f t="shared" si="0"/>
        <v>4800</v>
      </c>
    </row>
    <row r="15" spans="2:8" ht="30" x14ac:dyDescent="0.25">
      <c r="B15" s="32" t="s">
        <v>34</v>
      </c>
      <c r="C15" s="33" t="s">
        <v>35</v>
      </c>
      <c r="D15" s="61"/>
      <c r="E15" s="19">
        <v>2000</v>
      </c>
      <c r="F15" s="48" t="s">
        <v>37</v>
      </c>
      <c r="G15" s="36">
        <v>5</v>
      </c>
      <c r="H15" s="22">
        <f t="shared" si="0"/>
        <v>10000</v>
      </c>
    </row>
    <row r="16" spans="2:8" s="31" customFormat="1" ht="15.6" x14ac:dyDescent="0.25">
      <c r="B16" s="64" t="s">
        <v>28</v>
      </c>
      <c r="C16" s="65"/>
      <c r="D16" s="65"/>
      <c r="E16" s="65"/>
      <c r="F16" s="65"/>
      <c r="G16" s="66"/>
      <c r="H16" s="38">
        <f>SUM(H12:H15)</f>
        <v>26800</v>
      </c>
    </row>
    <row r="17" spans="2:8" s="31" customFormat="1" ht="16.2" x14ac:dyDescent="0.25">
      <c r="B17" s="54" t="s">
        <v>41</v>
      </c>
      <c r="C17" s="63"/>
      <c r="D17" s="63"/>
      <c r="E17" s="63"/>
      <c r="F17" s="63"/>
      <c r="G17" s="63"/>
      <c r="H17" s="55"/>
    </row>
    <row r="18" spans="2:8" s="31" customFormat="1" ht="15.6" x14ac:dyDescent="0.25">
      <c r="B18" s="49" t="s">
        <v>38</v>
      </c>
      <c r="C18" s="50" t="s">
        <v>39</v>
      </c>
      <c r="D18" s="60">
        <v>2021</v>
      </c>
      <c r="E18" s="19">
        <v>800</v>
      </c>
      <c r="F18" s="35" t="s">
        <v>24</v>
      </c>
      <c r="G18" s="36">
        <v>4</v>
      </c>
      <c r="H18" s="22">
        <f>E18*G18</f>
        <v>3200</v>
      </c>
    </row>
    <row r="19" spans="2:8" s="31" customFormat="1" ht="30" x14ac:dyDescent="0.25">
      <c r="B19" s="32" t="s">
        <v>34</v>
      </c>
      <c r="C19" s="33" t="s">
        <v>35</v>
      </c>
      <c r="D19" s="61"/>
      <c r="E19" s="19">
        <v>2000</v>
      </c>
      <c r="F19" s="48" t="s">
        <v>37</v>
      </c>
      <c r="G19" s="36">
        <v>4</v>
      </c>
      <c r="H19" s="22">
        <f t="shared" ref="H19" si="1">E19*G19</f>
        <v>8000</v>
      </c>
    </row>
    <row r="20" spans="2:8" ht="15.6" x14ac:dyDescent="0.25">
      <c r="B20" s="64" t="s">
        <v>28</v>
      </c>
      <c r="C20" s="65"/>
      <c r="D20" s="65"/>
      <c r="E20" s="65"/>
      <c r="F20" s="65"/>
      <c r="G20" s="66"/>
      <c r="H20" s="38">
        <f>SUM(H18:H19)</f>
        <v>11200</v>
      </c>
    </row>
    <row r="21" spans="2:8" ht="16.2" x14ac:dyDescent="0.25">
      <c r="B21" s="54" t="s">
        <v>45</v>
      </c>
      <c r="C21" s="63"/>
      <c r="D21" s="63"/>
      <c r="E21" s="63"/>
      <c r="F21" s="63"/>
      <c r="G21" s="63"/>
      <c r="H21" s="55"/>
    </row>
    <row r="22" spans="2:8" ht="15.6" x14ac:dyDescent="0.25">
      <c r="B22" s="32" t="s">
        <v>46</v>
      </c>
      <c r="C22" s="33" t="s">
        <v>47</v>
      </c>
      <c r="D22" s="34">
        <v>2021</v>
      </c>
      <c r="E22" s="19">
        <v>500</v>
      </c>
      <c r="F22" s="48" t="s">
        <v>48</v>
      </c>
      <c r="G22" s="36">
        <v>1</v>
      </c>
      <c r="H22" s="22">
        <f>E22*G22</f>
        <v>500</v>
      </c>
    </row>
    <row r="23" spans="2:8" ht="15.6" x14ac:dyDescent="0.25">
      <c r="B23" s="64" t="s">
        <v>28</v>
      </c>
      <c r="C23" s="65"/>
      <c r="D23" s="65"/>
      <c r="E23" s="65"/>
      <c r="F23" s="65"/>
      <c r="G23" s="66"/>
      <c r="H23" s="38">
        <f>SUM(H22:H22)</f>
        <v>500</v>
      </c>
    </row>
    <row r="24" spans="2:8" ht="16.2" x14ac:dyDescent="0.25">
      <c r="B24" s="54" t="s">
        <v>49</v>
      </c>
      <c r="C24" s="63"/>
      <c r="D24" s="63"/>
      <c r="E24" s="63"/>
      <c r="F24" s="63"/>
      <c r="G24" s="63"/>
      <c r="H24" s="55"/>
    </row>
    <row r="25" spans="2:8" ht="30" x14ac:dyDescent="0.25">
      <c r="B25" s="32" t="s">
        <v>50</v>
      </c>
      <c r="C25" s="33" t="s">
        <v>23</v>
      </c>
      <c r="D25" s="60">
        <v>2021</v>
      </c>
      <c r="E25" s="19">
        <v>630</v>
      </c>
      <c r="F25" s="35" t="s">
        <v>24</v>
      </c>
      <c r="G25" s="36">
        <v>5</v>
      </c>
      <c r="H25" s="22">
        <f>E25*G25</f>
        <v>3150</v>
      </c>
    </row>
    <row r="26" spans="2:8" ht="30" x14ac:dyDescent="0.25">
      <c r="B26" s="49" t="s">
        <v>53</v>
      </c>
      <c r="C26" s="33" t="s">
        <v>51</v>
      </c>
      <c r="D26" s="61"/>
      <c r="E26" s="19">
        <v>6400</v>
      </c>
      <c r="F26" s="48" t="s">
        <v>52</v>
      </c>
      <c r="G26" s="36">
        <v>1</v>
      </c>
      <c r="H26" s="22">
        <f t="shared" ref="H26:H28" si="2">E26*G26</f>
        <v>6400</v>
      </c>
    </row>
    <row r="27" spans="2:8" ht="15.6" x14ac:dyDescent="0.25">
      <c r="B27" s="32" t="s">
        <v>54</v>
      </c>
      <c r="C27" s="33" t="s">
        <v>23</v>
      </c>
      <c r="D27" s="61"/>
      <c r="E27" s="19">
        <v>800</v>
      </c>
      <c r="F27" s="48" t="s">
        <v>55</v>
      </c>
      <c r="G27" s="36">
        <v>6</v>
      </c>
      <c r="H27" s="22">
        <f t="shared" si="2"/>
        <v>4800</v>
      </c>
    </row>
    <row r="28" spans="2:8" ht="15.6" x14ac:dyDescent="0.25">
      <c r="B28" s="32" t="s">
        <v>43</v>
      </c>
      <c r="C28" s="37" t="s">
        <v>44</v>
      </c>
      <c r="D28" s="61"/>
      <c r="E28" s="19">
        <v>15</v>
      </c>
      <c r="F28" s="35" t="s">
        <v>25</v>
      </c>
      <c r="G28" s="36">
        <v>30</v>
      </c>
      <c r="H28" s="22">
        <f t="shared" si="2"/>
        <v>450</v>
      </c>
    </row>
    <row r="29" spans="2:8" ht="15.6" x14ac:dyDescent="0.25">
      <c r="B29" s="64" t="s">
        <v>28</v>
      </c>
      <c r="C29" s="65"/>
      <c r="D29" s="65"/>
      <c r="E29" s="65"/>
      <c r="F29" s="65"/>
      <c r="G29" s="66"/>
      <c r="H29" s="38">
        <f>SUM(H25:H28)</f>
        <v>14800</v>
      </c>
    </row>
    <row r="30" spans="2:8" ht="16.2" x14ac:dyDescent="0.25">
      <c r="B30" s="54" t="s">
        <v>56</v>
      </c>
      <c r="C30" s="63"/>
      <c r="D30" s="63"/>
      <c r="E30" s="63"/>
      <c r="F30" s="63"/>
      <c r="G30" s="63"/>
      <c r="H30" s="55"/>
    </row>
    <row r="31" spans="2:8" ht="30" x14ac:dyDescent="0.25">
      <c r="B31" s="32" t="s">
        <v>34</v>
      </c>
      <c r="C31" s="33" t="s">
        <v>35</v>
      </c>
      <c r="D31" s="34">
        <v>2021</v>
      </c>
      <c r="E31" s="19">
        <v>2000</v>
      </c>
      <c r="F31" s="35" t="s">
        <v>36</v>
      </c>
      <c r="G31" s="36">
        <v>6</v>
      </c>
      <c r="H31" s="22">
        <v>12000</v>
      </c>
    </row>
    <row r="32" spans="2:8" ht="15.6" x14ac:dyDescent="0.25">
      <c r="B32" s="64" t="s">
        <v>28</v>
      </c>
      <c r="C32" s="65"/>
      <c r="D32" s="65"/>
      <c r="E32" s="65"/>
      <c r="F32" s="65"/>
      <c r="G32" s="66"/>
      <c r="H32" s="38">
        <f>SUM(H31:H31)</f>
        <v>12000</v>
      </c>
    </row>
    <row r="33" spans="2:8" ht="16.2" thickBot="1" x14ac:dyDescent="0.3">
      <c r="B33" s="58" t="s">
        <v>11</v>
      </c>
      <c r="C33" s="59"/>
      <c r="D33" s="59"/>
      <c r="E33" s="59"/>
      <c r="F33" s="59"/>
      <c r="G33" s="59"/>
      <c r="H33" s="24">
        <f>H10+H16+H20+H23+H29+H32</f>
        <v>77300</v>
      </c>
    </row>
    <row r="37" spans="2:8" x14ac:dyDescent="0.4">
      <c r="B37" s="25"/>
      <c r="C37" s="26"/>
      <c r="D37" s="26"/>
      <c r="E37" s="27"/>
    </row>
    <row r="38" spans="2:8" x14ac:dyDescent="0.35">
      <c r="B38" s="6"/>
      <c r="C38" s="28"/>
      <c r="D38" s="28"/>
      <c r="E38" s="29"/>
    </row>
    <row r="39" spans="2:8" x14ac:dyDescent="0.35">
      <c r="B39" s="6"/>
      <c r="C39" s="28"/>
      <c r="D39" s="28"/>
      <c r="E39" s="29"/>
    </row>
    <row r="40" spans="2:8" x14ac:dyDescent="0.35">
      <c r="B40" s="6"/>
      <c r="C40" s="28"/>
      <c r="D40" s="28"/>
      <c r="E40" s="29"/>
    </row>
    <row r="41" spans="2:8" x14ac:dyDescent="0.35">
      <c r="B41" s="6"/>
      <c r="C41" s="28"/>
      <c r="D41" s="28"/>
      <c r="E41" s="29"/>
    </row>
    <row r="42" spans="2:8" s="2" customFormat="1" x14ac:dyDescent="0.35">
      <c r="B42" s="6"/>
      <c r="C42" s="30"/>
      <c r="D42" s="30"/>
      <c r="E42" s="29"/>
    </row>
  </sheetData>
  <mergeCells count="17">
    <mergeCell ref="B1:C1"/>
    <mergeCell ref="B8:H8"/>
    <mergeCell ref="B10:G10"/>
    <mergeCell ref="B11:H11"/>
    <mergeCell ref="D12:D15"/>
    <mergeCell ref="B16:G16"/>
    <mergeCell ref="B17:H17"/>
    <mergeCell ref="D18:D19"/>
    <mergeCell ref="B20:G20"/>
    <mergeCell ref="B21:H21"/>
    <mergeCell ref="B33:G33"/>
    <mergeCell ref="B23:G23"/>
    <mergeCell ref="B24:H24"/>
    <mergeCell ref="D25:D28"/>
    <mergeCell ref="B29:G29"/>
    <mergeCell ref="B30:H30"/>
    <mergeCell ref="B32:G32"/>
  </mergeCells>
  <phoneticPr fontId="15" type="noConversion"/>
  <hyperlinks>
    <hyperlink ref="C4" r:id="rId1" xr:uid="{52F7970B-D67B-404F-95F4-C05F8466A7FB}"/>
  </hyperlinks>
  <pageMargins left="0.75" right="0.75" top="1" bottom="1" header="0.3" footer="0.3"/>
  <pageSetup paperSize="9" scale="6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zoomScale="70" zoomScaleNormal="70" workbookViewId="0">
      <selection activeCell="B22" sqref="B22"/>
    </sheetView>
  </sheetViews>
  <sheetFormatPr defaultColWidth="8.8984375" defaultRowHeight="17.399999999999999" x14ac:dyDescent="0.25"/>
  <cols>
    <col min="1" max="1" width="5.09765625" customWidth="1"/>
    <col min="2" max="2" width="26.09765625" style="2" customWidth="1"/>
    <col min="3" max="3" width="38.09765625" style="3" customWidth="1"/>
    <col min="4" max="4" width="19.19921875" style="3" customWidth="1"/>
    <col min="5" max="5" width="11" style="2" customWidth="1"/>
    <col min="6" max="6" width="8.3984375" style="2" customWidth="1"/>
    <col min="7" max="7" width="10.09765625" style="2" customWidth="1"/>
    <col min="8" max="8" width="14.8984375" style="2" customWidth="1"/>
  </cols>
  <sheetData>
    <row r="1" spans="2:8" ht="37.5" customHeight="1" x14ac:dyDescent="0.25">
      <c r="B1" s="53" t="s">
        <v>0</v>
      </c>
      <c r="C1" s="53"/>
      <c r="D1" s="4"/>
      <c r="E1" s="4"/>
      <c r="F1" s="4"/>
      <c r="G1" s="4"/>
      <c r="H1" s="4"/>
    </row>
    <row r="2" spans="2:8" ht="15.6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.6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 x14ac:dyDescent="0.25">
      <c r="B8" s="67" t="s">
        <v>29</v>
      </c>
      <c r="C8" s="68"/>
      <c r="D8" s="68"/>
      <c r="E8" s="68"/>
      <c r="F8" s="68"/>
      <c r="G8" s="68"/>
      <c r="H8" s="69"/>
    </row>
    <row r="9" spans="2:8" ht="15.6" x14ac:dyDescent="0.3">
      <c r="B9" s="51" t="s">
        <v>58</v>
      </c>
      <c r="C9" s="18"/>
      <c r="D9" s="70"/>
      <c r="E9" s="19">
        <v>400</v>
      </c>
      <c r="F9" s="20" t="s">
        <v>30</v>
      </c>
      <c r="G9" s="21">
        <v>5</v>
      </c>
      <c r="H9" s="22">
        <f>E9*G9</f>
        <v>2000</v>
      </c>
    </row>
    <row r="10" spans="2:8" ht="15.6" x14ac:dyDescent="0.3">
      <c r="B10" s="51" t="s">
        <v>57</v>
      </c>
      <c r="C10" s="18"/>
      <c r="D10" s="71"/>
      <c r="E10" s="19">
        <v>150</v>
      </c>
      <c r="F10" s="20" t="s">
        <v>30</v>
      </c>
      <c r="G10" s="21">
        <v>50</v>
      </c>
      <c r="H10" s="22">
        <f>E10*G10</f>
        <v>7500</v>
      </c>
    </row>
    <row r="11" spans="2:8" ht="15.6" x14ac:dyDescent="0.25">
      <c r="B11" s="58" t="s">
        <v>11</v>
      </c>
      <c r="C11" s="59"/>
      <c r="D11" s="59"/>
      <c r="E11" s="59"/>
      <c r="F11" s="59"/>
      <c r="G11" s="59"/>
      <c r="H11" s="24">
        <f>SUM(H9:H10)</f>
        <v>9500</v>
      </c>
    </row>
    <row r="15" spans="2:8" x14ac:dyDescent="0.4">
      <c r="B15" s="25"/>
      <c r="C15" s="26"/>
      <c r="D15" s="26"/>
      <c r="E15" s="27"/>
    </row>
    <row r="16" spans="2:8" x14ac:dyDescent="0.35">
      <c r="B16" s="6"/>
      <c r="C16" s="28"/>
      <c r="D16" s="28"/>
      <c r="E16" s="29"/>
    </row>
    <row r="17" spans="2:5" x14ac:dyDescent="0.35">
      <c r="B17" s="6"/>
      <c r="C17" s="28"/>
      <c r="D17" s="28"/>
      <c r="E17" s="29"/>
    </row>
    <row r="18" spans="2:5" x14ac:dyDescent="0.35">
      <c r="B18" s="6"/>
      <c r="C18" s="28"/>
      <c r="D18" s="28"/>
      <c r="E18" s="29"/>
    </row>
    <row r="19" spans="2:5" x14ac:dyDescent="0.35">
      <c r="B19" s="6"/>
      <c r="C19" s="28"/>
      <c r="D19" s="28"/>
      <c r="E19" s="29"/>
    </row>
    <row r="20" spans="2:5" x14ac:dyDescent="0.35">
      <c r="B20" s="6"/>
      <c r="C20" s="30"/>
      <c r="D20" s="30"/>
      <c r="E20" s="29"/>
    </row>
  </sheetData>
  <mergeCells count="4">
    <mergeCell ref="B1:C1"/>
    <mergeCell ref="B8:H8"/>
    <mergeCell ref="B11:G11"/>
    <mergeCell ref="D9:D10"/>
  </mergeCells>
  <phoneticPr fontId="14" type="noConversion"/>
  <hyperlinks>
    <hyperlink ref="C4" r:id="rId1" xr:uid="{00000000-0004-0000-0200-000000000000}"/>
  </hyperlinks>
  <pageMargins left="0.75" right="0.75" top="1" bottom="1" header="0.3" footer="0.3"/>
  <pageSetup paperSize="9" scale="6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cp:lastPrinted>2022-12-30T05:28:45Z</cp:lastPrinted>
  <dcterms:created xsi:type="dcterms:W3CDTF">2016-06-29T09:42:00Z</dcterms:created>
  <dcterms:modified xsi:type="dcterms:W3CDTF">2022-12-30T05:41:17Z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B1FA8A9C074444C998CEB95D0C0D8714</vt:lpwstr>
  </property>
</Properties>
</file>