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64"/>
  </bookViews>
  <sheets>
    <sheet name="Summary" sheetId="9" r:id="rId1"/>
    <sheet name="Medical" sheetId="12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<sst xmlns="http://schemas.openxmlformats.org/spreadsheetml/2006/main" count="80" uniqueCount="45">
  <si>
    <t>Quotation</t>
  </si>
  <si>
    <t>Client:</t>
  </si>
  <si>
    <t>AstraZeneca</t>
  </si>
  <si>
    <t xml:space="preserve">Project Name: </t>
  </si>
  <si>
    <t>恩适得品牌建设及疾病教育材料制作</t>
  </si>
  <si>
    <t>Supplier Contact Information:</t>
  </si>
  <si>
    <t>luna.li@ubs-cn.com</t>
  </si>
  <si>
    <t>Effective Date:</t>
  </si>
  <si>
    <t>2023.5.4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</si>
  <si>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</si>
  <si>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</si>
  <si>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</si>
  <si>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</si>
  <si>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</si>
  <si>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</si>
  <si>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</si>
  <si>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</si>
  <si>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</si>
  <si>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</si>
  <si>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</si>
  <si>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</si>
  <si>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</si>
  <si>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</si>
  <si>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</si>
  <si>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1、长图文，4P/篇，共5篇</t>
  </si>
  <si>
    <t>图文长图文</t>
  </si>
  <si>
    <t>含图表设计和文案</t>
  </si>
  <si>
    <t>2021 ratecard</t>
  </si>
  <si>
    <t>屏</t>
  </si>
  <si>
    <t>Newsletter内容撰写(new work)</t>
  </si>
  <si>
    <t>包括医学编辑、适量文献检索、文案润色</t>
  </si>
  <si>
    <t>页</t>
  </si>
  <si>
    <t>Total：</t>
  </si>
  <si>
    <t>2、DA,6P/套 ，共2套</t>
  </si>
  <si>
    <t>产品KV/DA KV (new work)</t>
  </si>
  <si>
    <t>包括创意、设计、完稿（不包含租图、拍摄等第三方费用）</t>
  </si>
  <si>
    <t>张</t>
  </si>
  <si>
    <t>DA内页、手册内页或单页排版 (new work)</t>
  </si>
  <si>
    <t xml:space="preserve">包括设计、排版、完稿，单页尺寸A4 </t>
  </si>
  <si>
    <t>DA类文案撰写(new work)</t>
  </si>
  <si>
    <t>包括医学编辑及适量文献检索</t>
  </si>
  <si>
    <t>项目管理/人员管理 
Service Fee/Staffing Fee</t>
  </si>
  <si>
    <t>Medical Manager</t>
  </si>
  <si>
    <t>小时</t>
  </si>
  <si>
    <t>Senior Account Executive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</si>
</sst>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_);[Red]\(0\)"/>
    <numFmt numFmtId="178" formatCode="0_ "/>
    <numFmt numFmtId="179" formatCode="\¥#,##0.00;[Red]\¥#,##0.00"/>
  </numFmts>
  <fonts count="32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2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2" fillId="12" borderId="22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6" borderId="25" applyNumberFormat="0" applyAlignment="0" applyProtection="0">
      <alignment vertical="center"/>
    </xf>
    <xf numFmtId="0" fontId="25" fillId="16" borderId="21" applyNumberFormat="0" applyAlignment="0" applyProtection="0">
      <alignment vertical="center"/>
    </xf>
    <xf numFmtId="0" fontId="26" fillId="17" borderId="26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31" fillId="0" borderId="0"/>
  </cellStyleXfs>
  <cellXfs count="67">
    <xf numFmtId="0" fontId="0" fillId="0" borderId="0" xfId="0">
      <alignment vertical="center"/>
    </xf>
    <xf numFmtId="0" fontId="0" fillId="0" borderId="0" xfId="42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52" applyFont="1" applyAlignment="1">
      <alignment horizontal="center" vertical="center"/>
    </xf>
    <xf numFmtId="0" fontId="2" fillId="0" borderId="0" xfId="52" applyFont="1">
      <alignment vertical="center"/>
    </xf>
    <xf numFmtId="0" fontId="3" fillId="0" borderId="0" xfId="52" applyFont="1">
      <alignment vertical="center"/>
    </xf>
    <xf numFmtId="177" fontId="4" fillId="0" borderId="0" xfId="52" applyNumberFormat="1" applyFont="1" applyAlignment="1">
      <alignment horizontal="left"/>
    </xf>
    <xf numFmtId="0" fontId="4" fillId="0" borderId="0" xfId="36" applyFont="1" applyAlignment="1">
      <alignment vertical="center" wrapText="1"/>
    </xf>
    <xf numFmtId="177" fontId="4" fillId="0" borderId="0" xfId="52" applyNumberFormat="1" applyFont="1" applyAlignment="1">
      <alignment horizontal="center"/>
    </xf>
    <xf numFmtId="0" fontId="4" fillId="0" borderId="0" xfId="36" applyFont="1" applyAlignment="1">
      <alignment wrapText="1"/>
    </xf>
    <xf numFmtId="0" fontId="3" fillId="0" borderId="0" xfId="36" applyFont="1" applyAlignment="1">
      <alignment vertical="center"/>
    </xf>
    <xf numFmtId="0" fontId="5" fillId="0" borderId="0" xfId="10" applyFill="1" applyBorder="1" applyAlignment="1">
      <alignment horizontal="left" vertical="center"/>
    </xf>
    <xf numFmtId="0" fontId="3" fillId="0" borderId="0" xfId="36" applyFont="1" applyAlignment="1">
      <alignment horizontal="left" vertical="center"/>
    </xf>
    <xf numFmtId="0" fontId="3" fillId="0" borderId="0" xfId="36" applyFont="1" applyAlignment="1">
      <alignment horizontal="right" vertical="center"/>
    </xf>
    <xf numFmtId="0" fontId="6" fillId="0" borderId="1" xfId="36" applyFont="1" applyBorder="1" applyAlignment="1">
      <alignment horizontal="center" vertical="center"/>
    </xf>
    <xf numFmtId="0" fontId="6" fillId="0" borderId="2" xfId="36" applyFont="1" applyBorder="1" applyAlignment="1">
      <alignment horizontal="center" vertical="center" wrapText="1"/>
    </xf>
    <xf numFmtId="0" fontId="6" fillId="0" borderId="2" xfId="36" applyFont="1" applyBorder="1" applyAlignment="1">
      <alignment horizontal="center" vertical="center"/>
    </xf>
    <xf numFmtId="0" fontId="6" fillId="0" borderId="3" xfId="36" applyFont="1" applyBorder="1" applyAlignment="1">
      <alignment horizontal="center" vertical="center"/>
    </xf>
    <xf numFmtId="0" fontId="3" fillId="2" borderId="4" xfId="36" applyFont="1" applyFill="1" applyBorder="1" applyAlignment="1">
      <alignment horizontal="left" vertical="center" wrapText="1"/>
    </xf>
    <xf numFmtId="0" fontId="3" fillId="2" borderId="5" xfId="36" applyFont="1" applyFill="1" applyBorder="1" applyAlignment="1">
      <alignment horizontal="left" vertical="center"/>
    </xf>
    <xf numFmtId="0" fontId="3" fillId="2" borderId="6" xfId="36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10" xfId="53" applyNumberFormat="1" applyFont="1" applyBorder="1" applyAlignment="1">
      <alignment horizontal="center" vertical="center"/>
    </xf>
    <xf numFmtId="9" fontId="7" fillId="0" borderId="10" xfId="53" applyNumberFormat="1" applyFont="1" applyBorder="1" applyAlignment="1">
      <alignment horizontal="center" vertical="center"/>
    </xf>
    <xf numFmtId="178" fontId="7" fillId="0" borderId="10" xfId="53" applyNumberFormat="1" applyFont="1" applyBorder="1" applyAlignment="1">
      <alignment horizontal="center" vertical="center"/>
    </xf>
    <xf numFmtId="37" fontId="8" fillId="0" borderId="11" xfId="8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177" fontId="3" fillId="3" borderId="14" xfId="36" applyNumberFormat="1" applyFont="1" applyFill="1" applyBorder="1" applyAlignment="1">
      <alignment horizontal="right" vertical="center"/>
    </xf>
    <xf numFmtId="177" fontId="3" fillId="3" borderId="15" xfId="36" applyNumberFormat="1" applyFont="1" applyFill="1" applyBorder="1" applyAlignment="1">
      <alignment horizontal="right" vertical="center"/>
    </xf>
    <xf numFmtId="176" fontId="3" fillId="3" borderId="16" xfId="36" applyNumberFormat="1" applyFont="1" applyFill="1" applyBorder="1" applyAlignment="1">
      <alignment horizontal="right" vertical="center"/>
    </xf>
    <xf numFmtId="177" fontId="3" fillId="0" borderId="0" xfId="52" applyNumberFormat="1" applyFont="1" applyAlignment="1"/>
    <xf numFmtId="177" fontId="3" fillId="0" borderId="0" xfId="52" applyNumberFormat="1" applyFont="1" applyAlignment="1">
      <alignment wrapText="1"/>
    </xf>
    <xf numFmtId="0" fontId="3" fillId="0" borderId="0" xfId="52" applyFont="1" applyAlignment="1">
      <alignment horizontal="left" vertical="center"/>
    </xf>
    <xf numFmtId="0" fontId="4" fillId="0" borderId="0" xfId="52" applyFont="1" applyAlignment="1">
      <alignment horizontal="left" vertical="center" wrapText="1"/>
    </xf>
    <xf numFmtId="0" fontId="4" fillId="0" borderId="0" xfId="52" applyFont="1" applyAlignment="1">
      <alignment horizontal="left" vertical="center"/>
    </xf>
    <xf numFmtId="177" fontId="4" fillId="0" borderId="0" xfId="52" applyNumberFormat="1" applyFont="1" applyAlignment="1">
      <alignment horizontal="left" wrapText="1"/>
    </xf>
    <xf numFmtId="0" fontId="6" fillId="2" borderId="4" xfId="36" applyFont="1" applyFill="1" applyBorder="1" applyAlignment="1">
      <alignment horizontal="left" vertical="center"/>
    </xf>
    <xf numFmtId="0" fontId="6" fillId="2" borderId="5" xfId="36" applyFont="1" applyFill="1" applyBorder="1" applyAlignment="1">
      <alignment horizontal="left" vertical="center"/>
    </xf>
    <xf numFmtId="0" fontId="6" fillId="2" borderId="6" xfId="36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39" fontId="7" fillId="0" borderId="17" xfId="54" applyNumberFormat="1" applyFont="1" applyBorder="1" applyAlignment="1">
      <alignment horizontal="center" vertical="center"/>
    </xf>
    <xf numFmtId="39" fontId="7" fillId="0" borderId="10" xfId="54" applyNumberFormat="1" applyFont="1" applyBorder="1" applyAlignment="1">
      <alignment horizontal="right" vertical="center"/>
    </xf>
    <xf numFmtId="0" fontId="1" fillId="0" borderId="10" xfId="13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9" fontId="7" fillId="0" borderId="8" xfId="54" applyNumberFormat="1" applyFont="1" applyBorder="1" applyAlignment="1">
      <alignment horizontal="center" vertical="center"/>
    </xf>
    <xf numFmtId="0" fontId="3" fillId="0" borderId="4" xfId="52" applyFont="1" applyBorder="1" applyAlignment="1">
      <alignment horizontal="right" vertical="center" wrapText="1"/>
    </xf>
    <xf numFmtId="0" fontId="3" fillId="0" borderId="5" xfId="52" applyFont="1" applyBorder="1" applyAlignment="1">
      <alignment horizontal="right" vertical="center" wrapText="1"/>
    </xf>
    <xf numFmtId="0" fontId="3" fillId="0" borderId="18" xfId="52" applyFont="1" applyBorder="1" applyAlignment="1">
      <alignment horizontal="right" vertical="center" wrapText="1"/>
    </xf>
    <xf numFmtId="0" fontId="7" fillId="0" borderId="10" xfId="53" applyFont="1" applyBorder="1" applyAlignment="1">
      <alignment horizontal="center" vertical="center"/>
    </xf>
    <xf numFmtId="37" fontId="8" fillId="0" borderId="11" xfId="54" applyNumberFormat="1" applyFont="1" applyFill="1" applyBorder="1" applyAlignment="1">
      <alignment horizontal="center" vertical="center"/>
    </xf>
    <xf numFmtId="0" fontId="3" fillId="2" borderId="4" xfId="36" applyFont="1" applyFill="1" applyBorder="1" applyAlignment="1">
      <alignment horizontal="left" vertical="center"/>
    </xf>
    <xf numFmtId="0" fontId="4" fillId="0" borderId="7" xfId="0" applyFont="1" applyBorder="1" applyAlignment="1">
      <alignment horizontal="right" vertical="center" wrapText="1"/>
    </xf>
    <xf numFmtId="179" fontId="3" fillId="0" borderId="11" xfId="8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right" vertical="center" wrapText="1"/>
    </xf>
    <xf numFmtId="176" fontId="3" fillId="5" borderId="20" xfId="8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  <xf numFmtId="177" fontId="11" fillId="0" borderId="0" xfId="52" applyNumberFormat="1" applyFont="1" applyAlignment="1">
      <alignment horizontal="left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长城会短信相关活动报价1016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_flash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_quotation GW" xfId="53"/>
    <cellStyle name="千位分隔 2 3" xfId="54"/>
    <cellStyle name="样式 1" xfId="55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na.l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na.l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na.l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5"/>
  <sheetViews>
    <sheetView tabSelected="1" workbookViewId="0">
      <selection activeCell="B22" sqref="B22"/>
    </sheetView>
  </sheetViews>
  <sheetFormatPr defaultColWidth="8.9" defaultRowHeight="15.6" outlineLevelCol="2"/>
  <cols>
    <col min="1" max="1" width="5.1" customWidth="1"/>
    <col min="2" max="2" width="39.6" customWidth="1"/>
    <col min="3" max="3" width="35.1" customWidth="1"/>
    <col min="4" max="4" width="19.4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3">
      <c r="B3" s="6" t="s">
        <v>3</v>
      </c>
      <c r="C3" s="7" t="s">
        <v>4</v>
      </c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 t="s">
        <v>8</v>
      </c>
    </row>
    <row r="6" s="1" customFormat="1" ht="16.5" customHeight="1" spans="2:3">
      <c r="B6" s="14"/>
      <c r="C6" s="14"/>
    </row>
    <row r="7" s="1" customFormat="1" ht="30.75" customHeight="1" spans="2:3">
      <c r="B7" s="15" t="s">
        <v>9</v>
      </c>
      <c r="C7" s="18" t="s">
        <v>10</v>
      </c>
    </row>
    <row r="8" s="1" customFormat="1" spans="2:3">
      <c r="B8" s="56" t="s">
        <v>11</v>
      </c>
      <c r="C8" s="21"/>
    </row>
    <row r="9" spans="2:3">
      <c r="B9" s="57" t="s">
        <v>12</v>
      </c>
      <c r="C9" s="58">
        <f>Medical!H17</f>
        <v>63100</v>
      </c>
    </row>
    <row r="10" s="1" customFormat="1" spans="2:3">
      <c r="B10" s="56" t="s">
        <v>13</v>
      </c>
      <c r="C10" s="21"/>
    </row>
    <row r="11" spans="2:3">
      <c r="B11" s="57" t="s">
        <v>12</v>
      </c>
      <c r="C11" s="58">
        <f>'Staffing Fee'!H11</f>
        <v>11040</v>
      </c>
    </row>
    <row r="12" ht="3.75" customHeight="1" spans="2:3">
      <c r="B12" s="59"/>
      <c r="C12" s="60"/>
    </row>
    <row r="13" spans="2:3">
      <c r="B13" s="61" t="s">
        <v>12</v>
      </c>
      <c r="C13" s="62">
        <f>C9+C11</f>
        <v>74140</v>
      </c>
    </row>
    <row r="14" spans="2:3">
      <c r="B14" s="61" t="s">
        <v>14</v>
      </c>
      <c r="C14" s="62">
        <f>C13*0.06</f>
        <v>4448.4</v>
      </c>
    </row>
    <row r="15" ht="16.35" spans="2:3">
      <c r="B15" s="31" t="s">
        <v>15</v>
      </c>
      <c r="C15" s="33">
        <f>C13+C14</f>
        <v>78588.4</v>
      </c>
    </row>
    <row r="16" spans="2:2">
      <c r="B16" s="63" t="s">
        <v>16</v>
      </c>
    </row>
    <row r="18" spans="2:3">
      <c r="B18" s="64" t="s">
        <v>17</v>
      </c>
      <c r="C18" s="65">
        <f>C11/C13</f>
        <v>0.148907472349609</v>
      </c>
    </row>
    <row r="20" spans="2:2">
      <c r="B20" s="34"/>
    </row>
    <row r="21" spans="2:2">
      <c r="B21" s="66"/>
    </row>
    <row r="22" spans="2:2">
      <c r="B22" s="66"/>
    </row>
    <row r="23" spans="2:2">
      <c r="B23" s="66"/>
    </row>
    <row r="24" spans="2:2">
      <c r="B24" s="66"/>
    </row>
    <row r="25" spans="2:2">
      <c r="B25" s="66"/>
    </row>
  </sheetData>
  <mergeCells count="4">
    <mergeCell ref="B1:C1"/>
    <mergeCell ref="B8:C8"/>
    <mergeCell ref="B10:C10"/>
    <mergeCell ref="B12:C12"/>
  </mergeCells>
  <hyperlinks>
    <hyperlink ref="C4" r:id="rId1" display="luna.li@ubs-cn.com" tooltip="mailto:luna.li@ubs-cn.com"/>
  </hyperlinks>
  <pageMargins left="0.75" right="0.75" top="1" bottom="1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6"/>
  <sheetViews>
    <sheetView zoomScale="115" zoomScaleNormal="115" workbookViewId="0">
      <selection activeCell="C14" sqref="C14"/>
    </sheetView>
  </sheetViews>
  <sheetFormatPr defaultColWidth="8.9" defaultRowHeight="17.4" outlineLevelCol="7"/>
  <cols>
    <col min="1" max="1" width="5.1" customWidth="1"/>
    <col min="2" max="2" width="34.4" style="2" customWidth="1"/>
    <col min="3" max="3" width="46.5" style="3" customWidth="1"/>
    <col min="4" max="4" width="17.6" style="3" customWidth="1"/>
    <col min="5" max="5" width="11" style="2" customWidth="1"/>
    <col min="6" max="6" width="8.4" style="2" customWidth="1"/>
    <col min="7" max="7" width="10.1" style="2" customWidth="1"/>
    <col min="8" max="8" width="14.9" style="2" customWidth="1"/>
    <col min="9" max="9" width="13.6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 t="s">
        <v>8</v>
      </c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9</v>
      </c>
      <c r="C7" s="16" t="s">
        <v>18</v>
      </c>
      <c r="D7" s="16" t="s">
        <v>19</v>
      </c>
      <c r="E7" s="17" t="s">
        <v>20</v>
      </c>
      <c r="F7" s="17" t="s">
        <v>21</v>
      </c>
      <c r="G7" s="17" t="s">
        <v>22</v>
      </c>
      <c r="H7" s="18" t="s">
        <v>23</v>
      </c>
    </row>
    <row r="8" s="1" customFormat="1" ht="16.2" spans="2:8">
      <c r="B8" s="40" t="s">
        <v>24</v>
      </c>
      <c r="C8" s="41"/>
      <c r="D8" s="41"/>
      <c r="E8" s="41"/>
      <c r="F8" s="41"/>
      <c r="G8" s="41"/>
      <c r="H8" s="42"/>
    </row>
    <row r="9" s="1" customFormat="1" spans="2:8">
      <c r="B9" s="43" t="s">
        <v>25</v>
      </c>
      <c r="C9" s="44" t="s">
        <v>26</v>
      </c>
      <c r="D9" s="45" t="s">
        <v>27</v>
      </c>
      <c r="E9" s="46">
        <v>1000</v>
      </c>
      <c r="F9" s="47" t="s">
        <v>28</v>
      </c>
      <c r="G9" s="48">
        <v>20</v>
      </c>
      <c r="H9" s="49">
        <f t="shared" ref="H9:H10" si="0">G9*E9</f>
        <v>20000</v>
      </c>
    </row>
    <row r="10" s="1" customFormat="1" spans="2:8">
      <c r="B10" s="43" t="s">
        <v>29</v>
      </c>
      <c r="C10" s="44" t="s">
        <v>30</v>
      </c>
      <c r="D10" s="50"/>
      <c r="E10" s="46">
        <v>800</v>
      </c>
      <c r="F10" s="47" t="s">
        <v>31</v>
      </c>
      <c r="G10" s="48">
        <v>20</v>
      </c>
      <c r="H10" s="49">
        <f t="shared" si="0"/>
        <v>16000</v>
      </c>
    </row>
    <row r="11" s="1" customFormat="1" ht="15.6" customHeight="1" spans="2:8">
      <c r="B11" s="51" t="s">
        <v>32</v>
      </c>
      <c r="C11" s="52"/>
      <c r="D11" s="52"/>
      <c r="E11" s="52"/>
      <c r="F11" s="52"/>
      <c r="G11" s="53"/>
      <c r="H11" s="49">
        <f>SUM(H9:H10)</f>
        <v>36000</v>
      </c>
    </row>
    <row r="12" s="1" customFormat="1" ht="16.2" spans="2:8">
      <c r="B12" s="40" t="s">
        <v>33</v>
      </c>
      <c r="C12" s="41"/>
      <c r="D12" s="41"/>
      <c r="E12" s="41"/>
      <c r="F12" s="41"/>
      <c r="G12" s="41"/>
      <c r="H12" s="42"/>
    </row>
    <row r="13" s="1" customFormat="1" spans="2:8">
      <c r="B13" s="43" t="s">
        <v>34</v>
      </c>
      <c r="C13" s="44" t="s">
        <v>35</v>
      </c>
      <c r="D13" s="45" t="s">
        <v>27</v>
      </c>
      <c r="E13" s="46">
        <v>6400</v>
      </c>
      <c r="F13" s="47" t="s">
        <v>36</v>
      </c>
      <c r="G13" s="48">
        <v>2</v>
      </c>
      <c r="H13" s="49">
        <f t="shared" ref="H13:H15" si="1">G13*E13</f>
        <v>12800</v>
      </c>
    </row>
    <row r="14" s="1" customFormat="1" spans="2:8">
      <c r="B14" s="43" t="s">
        <v>37</v>
      </c>
      <c r="C14" s="44" t="s">
        <v>38</v>
      </c>
      <c r="D14" s="50"/>
      <c r="E14" s="46">
        <v>630</v>
      </c>
      <c r="F14" s="47" t="s">
        <v>31</v>
      </c>
      <c r="G14" s="48">
        <v>10</v>
      </c>
      <c r="H14" s="49">
        <f t="shared" si="1"/>
        <v>6300</v>
      </c>
    </row>
    <row r="15" spans="2:8">
      <c r="B15" s="43" t="s">
        <v>39</v>
      </c>
      <c r="C15" s="44" t="s">
        <v>40</v>
      </c>
      <c r="D15" s="50"/>
      <c r="E15" s="46">
        <v>800</v>
      </c>
      <c r="F15" s="47" t="s">
        <v>31</v>
      </c>
      <c r="G15" s="54">
        <v>10</v>
      </c>
      <c r="H15" s="55">
        <f t="shared" si="1"/>
        <v>8000</v>
      </c>
    </row>
    <row r="16" s="1" customFormat="1" ht="15.6" customHeight="1" spans="2:8">
      <c r="B16" s="51" t="s">
        <v>32</v>
      </c>
      <c r="C16" s="52"/>
      <c r="D16" s="52"/>
      <c r="E16" s="52"/>
      <c r="F16" s="52"/>
      <c r="G16" s="53"/>
      <c r="H16" s="49">
        <f>SUM(H13:H15)</f>
        <v>27100</v>
      </c>
    </row>
    <row r="17" ht="16.35" spans="2:8">
      <c r="B17" s="31" t="s">
        <v>12</v>
      </c>
      <c r="C17" s="32"/>
      <c r="D17" s="32"/>
      <c r="E17" s="32"/>
      <c r="F17" s="32"/>
      <c r="G17" s="32"/>
      <c r="H17" s="33">
        <f>H11+H16</f>
        <v>63100</v>
      </c>
    </row>
    <row r="21" ht="15.6" spans="2:5">
      <c r="B21" s="34"/>
      <c r="C21" s="35"/>
      <c r="D21" s="35"/>
      <c r="E21" s="36"/>
    </row>
    <row r="22" ht="15.6" spans="2:5">
      <c r="B22" s="7"/>
      <c r="C22" s="37"/>
      <c r="D22" s="37"/>
      <c r="E22" s="38"/>
    </row>
    <row r="23" ht="15.6" spans="2:5">
      <c r="B23" s="7"/>
      <c r="C23" s="37"/>
      <c r="D23" s="37"/>
      <c r="E23" s="38"/>
    </row>
    <row r="24" ht="15.6" spans="2:5">
      <c r="B24" s="7"/>
      <c r="C24" s="37"/>
      <c r="D24" s="37"/>
      <c r="E24" s="38"/>
    </row>
    <row r="25" ht="15.6" spans="2:5">
      <c r="B25" s="7"/>
      <c r="C25" s="37"/>
      <c r="D25" s="37"/>
      <c r="E25" s="38"/>
    </row>
    <row r="26" ht="15.6" spans="2:5">
      <c r="B26" s="7"/>
      <c r="C26" s="39"/>
      <c r="D26" s="39"/>
      <c r="E26" s="38"/>
    </row>
  </sheetData>
  <mergeCells count="8">
    <mergeCell ref="B1:C1"/>
    <mergeCell ref="B8:H8"/>
    <mergeCell ref="B11:G11"/>
    <mergeCell ref="B12:H12"/>
    <mergeCell ref="B16:G16"/>
    <mergeCell ref="B17:G17"/>
    <mergeCell ref="D9:D10"/>
    <mergeCell ref="D13:D15"/>
  </mergeCells>
  <hyperlinks>
    <hyperlink ref="C4" r:id="rId1" display="luna.li@ubs-cn.com" tooltip="mailto:luna.li@ubs-cn.com"/>
  </hyperlinks>
  <pageMargins left="0.7" right="0.7" top="0.75" bottom="0.75" header="0.3" footer="0.3"/>
  <pageSetup paperSize="9" scale="8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zoomScale="115" zoomScaleNormal="115" workbookViewId="0">
      <selection activeCell="B11" sqref="B11:G11"/>
    </sheetView>
  </sheetViews>
  <sheetFormatPr defaultColWidth="8.9" defaultRowHeight="17.4" outlineLevelCol="7"/>
  <cols>
    <col min="1" max="1" width="5.1" customWidth="1"/>
    <col min="2" max="2" width="26.1" style="2" customWidth="1"/>
    <col min="3" max="3" width="32" style="3" customWidth="1"/>
    <col min="4" max="4" width="16.9" style="3" customWidth="1"/>
    <col min="5" max="5" width="11" style="2" customWidth="1"/>
    <col min="6" max="6" width="8.4" style="2" customWidth="1"/>
    <col min="7" max="7" width="10.1" style="2" customWidth="1"/>
    <col min="8" max="8" width="11.2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 t="s">
        <v>8</v>
      </c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9</v>
      </c>
      <c r="C7" s="16" t="s">
        <v>18</v>
      </c>
      <c r="D7" s="16" t="s">
        <v>19</v>
      </c>
      <c r="E7" s="17" t="s">
        <v>20</v>
      </c>
      <c r="F7" s="17" t="s">
        <v>21</v>
      </c>
      <c r="G7" s="17" t="s">
        <v>22</v>
      </c>
      <c r="H7" s="18" t="s">
        <v>23</v>
      </c>
    </row>
    <row r="8" ht="33.75" customHeight="1" spans="2:8">
      <c r="B8" s="19" t="s">
        <v>41</v>
      </c>
      <c r="C8" s="20"/>
      <c r="D8" s="20"/>
      <c r="E8" s="20"/>
      <c r="F8" s="20"/>
      <c r="G8" s="20"/>
      <c r="H8" s="21"/>
    </row>
    <row r="9" ht="15.6" spans="2:8">
      <c r="B9" s="22" t="s">
        <v>42</v>
      </c>
      <c r="C9" s="23"/>
      <c r="D9" s="24"/>
      <c r="E9" s="25">
        <v>400</v>
      </c>
      <c r="F9" s="26" t="s">
        <v>43</v>
      </c>
      <c r="G9" s="27">
        <v>20</v>
      </c>
      <c r="H9" s="28">
        <f>E9*G9</f>
        <v>8000</v>
      </c>
    </row>
    <row r="10" ht="15.6" spans="2:8">
      <c r="B10" s="22" t="s">
        <v>44</v>
      </c>
      <c r="C10" s="29"/>
      <c r="D10" s="30"/>
      <c r="E10" s="25">
        <v>190</v>
      </c>
      <c r="F10" s="26" t="s">
        <v>43</v>
      </c>
      <c r="G10" s="27">
        <v>16</v>
      </c>
      <c r="H10" s="28">
        <f>E10*G10</f>
        <v>3040</v>
      </c>
    </row>
    <row r="11" ht="16.35" spans="2:8">
      <c r="B11" s="31" t="s">
        <v>12</v>
      </c>
      <c r="C11" s="32"/>
      <c r="D11" s="32"/>
      <c r="E11" s="32"/>
      <c r="F11" s="32"/>
      <c r="G11" s="32"/>
      <c r="H11" s="33">
        <f>SUM(H9:H10)</f>
        <v>11040</v>
      </c>
    </row>
    <row r="15" ht="15.6" spans="2:5">
      <c r="B15" s="34"/>
      <c r="C15" s="35"/>
      <c r="D15" s="35"/>
      <c r="E15" s="36"/>
    </row>
    <row r="16" ht="15.6" spans="2:5">
      <c r="B16" s="7"/>
      <c r="C16" s="37"/>
      <c r="D16" s="37"/>
      <c r="E16" s="38"/>
    </row>
    <row r="17" ht="15.6" spans="2:5">
      <c r="B17" s="7"/>
      <c r="C17" s="37"/>
      <c r="D17" s="37"/>
      <c r="E17" s="38"/>
    </row>
    <row r="18" ht="15.6" spans="2:5">
      <c r="B18" s="7"/>
      <c r="C18" s="37"/>
      <c r="D18" s="37"/>
      <c r="E18" s="38"/>
    </row>
    <row r="19" ht="15.6" spans="2:5">
      <c r="B19" s="7"/>
      <c r="C19" s="37"/>
      <c r="D19" s="37"/>
      <c r="E19" s="38"/>
    </row>
    <row r="20" ht="15.6" spans="2:5">
      <c r="B20" s="7"/>
      <c r="C20" s="39"/>
      <c r="D20" s="39"/>
      <c r="E20" s="38"/>
    </row>
  </sheetData>
  <mergeCells count="5">
    <mergeCell ref="B1:C1"/>
    <mergeCell ref="B8:H8"/>
    <mergeCell ref="B11:G11"/>
    <mergeCell ref="C9:C10"/>
    <mergeCell ref="D9:D10"/>
  </mergeCells>
  <hyperlinks>
    <hyperlink ref="C4" r:id="rId1" display="luna.li@ubs-cn.com" tooltip="mailto:luna.li@ubs-cn.com"/>
  </hyperlinks>
  <pageMargins left="0.75" right="0.75" top="1" bottom="1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real_ljyyyyy</cp:lastModifiedBy>
  <dcterms:created xsi:type="dcterms:W3CDTF">2016-06-29T09:42:00Z</dcterms:created>
  <cp:lastPrinted>2022-12-14T10:37:00Z</cp:lastPrinted>
  <dcterms:modified xsi:type="dcterms:W3CDTF">2023-05-04T06:44:17Z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981B5CE176494782AFF6D11761F0EF5B_13</vt:lpwstr>
  </property>
</Properties>
</file>