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iona.liu\Desktop\ALL\AZ\进行中项目\15.2022AZASCO会后会幻灯汉化及美化项目\报价+结算\"/>
    </mc:Choice>
  </mc:AlternateContent>
  <bookViews>
    <workbookView xWindow="-110" yWindow="-110" windowWidth="19430" windowHeight="10430"/>
  </bookViews>
  <sheets>
    <sheet name="Summary" sheetId="9" r:id="rId1"/>
    <sheet name="Medical" sheetId="1" r:id="rId2"/>
    <sheet name="Staffing Fee" sheetId="7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1" l="1"/>
  <c r="H24" i="1" l="1"/>
  <c r="H23" i="1"/>
  <c r="H22" i="1"/>
  <c r="H21" i="1"/>
  <c r="H18" i="1"/>
  <c r="H17" i="1"/>
  <c r="H16" i="1"/>
  <c r="H15" i="1"/>
  <c r="H10" i="1"/>
  <c r="H19" i="1" l="1"/>
  <c r="H11" i="1"/>
  <c r="H12" i="1" l="1"/>
  <c r="H9" i="1"/>
  <c r="H13" i="1" s="1"/>
  <c r="H26" i="1" s="1"/>
  <c r="C9" i="9" l="1"/>
  <c r="H10" i="7"/>
  <c r="C11" i="9" s="1"/>
  <c r="C13" i="9" l="1"/>
  <c r="C14" i="9" s="1"/>
  <c r="C17" i="9" l="1"/>
  <c r="C15" i="9"/>
</calcChain>
</file>

<file path=xl/sharedStrings.xml><?xml version="1.0" encoding="utf-8"?>
<sst xmlns="http://schemas.openxmlformats.org/spreadsheetml/2006/main" count="93" uniqueCount="38">
  <si>
    <t>Quotation</t>
  </si>
  <si>
    <t>Client:</t>
  </si>
  <si>
    <t>AstraZeneca</t>
  </si>
  <si>
    <t xml:space="preserve">Project Name: </t>
  </si>
  <si>
    <t>Supplier Contact Information:</t>
  </si>
  <si>
    <t>Effective Date:</t>
  </si>
  <si>
    <t>Item</t>
  </si>
  <si>
    <t>Cost</t>
  </si>
  <si>
    <t>I. Medical</t>
  </si>
  <si>
    <t>Sub-total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</si>
  <si>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</si>
  <si>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</si>
  <si>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</si>
  <si>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</si>
  <si>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</si>
  <si>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</si>
  <si>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</si>
  <si>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</si>
  <si>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</si>
  <si>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项目管理/人员管理 
Service Fee/Staffing Fee</t>
  </si>
  <si>
    <t>Total：</t>
    <phoneticPr fontId="8" type="noConversion"/>
  </si>
  <si>
    <t>医学Slides英译中(new work)</t>
    <phoneticPr fontId="8" type="noConversion"/>
  </si>
  <si>
    <t>包括翻译、校对、润色，按页计算</t>
    <phoneticPr fontId="8" type="noConversion"/>
  </si>
  <si>
    <t>页</t>
    <phoneticPr fontId="8" type="noConversion"/>
  </si>
  <si>
    <t>套</t>
    <phoneticPr fontId="8" type="noConversion"/>
  </si>
  <si>
    <t>II. Staffing Fee</t>
    <phoneticPr fontId="8" type="noConversion"/>
  </si>
  <si>
    <t>幻灯框架整理</t>
    <phoneticPr fontId="8" type="noConversion"/>
  </si>
  <si>
    <t>根据已有标题提供幻灯大纲</t>
    <phoneticPr fontId="8" type="noConversion"/>
  </si>
  <si>
    <t>2022ASCO会后会幻灯汉化及美化项目</t>
    <phoneticPr fontId="8" type="noConversion"/>
  </si>
  <si>
    <t>carey.ge@ubs-cn.com</t>
    <phoneticPr fontId="8" type="noConversion"/>
  </si>
  <si>
    <t>科室会幻灯(Adjustment work)</t>
    <phoneticPr fontId="8" type="noConversion"/>
  </si>
  <si>
    <t>包括医学编辑及适量文献检索</t>
    <phoneticPr fontId="8" type="noConversion"/>
  </si>
  <si>
    <t>PPT美化(普通美化)(Adjustment work)</t>
    <phoneticPr fontId="8" type="noConversion"/>
  </si>
  <si>
    <t>使用PPT重绘图表、字体设定、动作设定等</t>
    <phoneticPr fontId="8" type="noConversion"/>
  </si>
  <si>
    <t>膀胱癌治疗进展*40P</t>
    <phoneticPr fontId="8" type="noConversion"/>
  </si>
  <si>
    <t>前列腺癌内分泌治疗进展*62p</t>
    <phoneticPr fontId="8" type="noConversion"/>
  </si>
  <si>
    <t>前列腺癌精准治疗进展*51P</t>
    <phoneticPr fontId="8" type="noConversion"/>
  </si>
  <si>
    <t>2022ASCO会后会幻灯汉化及美化项目结算单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</si>
</sst>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 "/>
    <numFmt numFmtId="177" formatCode="0_);[Red]\(0\)"/>
    <numFmt numFmtId="178" formatCode="\¥#,##0.00_);[Red]\(\¥#,##0.00\)"/>
    <numFmt numFmtId="179" formatCode="\¥#,##0.00;[Red]\¥#,##0.00"/>
  </numFmts>
  <fonts count="15" x14ac:knownFonts="1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12"/>
      <color theme="10"/>
      <name val="宋体"/>
      <family val="3"/>
      <charset val="134"/>
    </font>
    <font>
      <sz val="10"/>
      <color theme="1"/>
      <name val="微软雅黑"/>
      <family val="2"/>
      <charset val="134"/>
    </font>
    <font>
      <sz val="12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2" fillId="0" borderId="0" applyNumberForma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1" fillId="0" borderId="0" xfId="4" applyFill="1"/>
    <xf numFmtId="0" fontId="0" fillId="0" borderId="0" xfId="0" applyFill="1">
      <alignment vertical="center"/>
    </xf>
    <xf numFmtId="0" fontId="1" fillId="0" borderId="0" xfId="5" applyFont="1" applyAlignment="1">
      <alignment vertical="center"/>
    </xf>
    <xf numFmtId="0" fontId="2" fillId="0" borderId="0" xfId="5" applyFont="1">
      <alignment vertical="center"/>
    </xf>
    <xf numFmtId="177" fontId="3" fillId="0" borderId="0" xfId="5" applyNumberFormat="1" applyFont="1" applyFill="1" applyAlignment="1">
      <alignment horizontal="left"/>
    </xf>
    <xf numFmtId="0" fontId="3" fillId="0" borderId="0" xfId="3" applyFont="1" applyAlignment="1">
      <alignment vertical="center" wrapText="1"/>
    </xf>
    <xf numFmtId="177" fontId="3" fillId="0" borderId="0" xfId="5" applyNumberFormat="1" applyFont="1" applyAlignment="1">
      <alignment horizontal="center"/>
    </xf>
    <xf numFmtId="177" fontId="3" fillId="0" borderId="0" xfId="5" applyNumberFormat="1" applyFont="1" applyFill="1" applyAlignment="1">
      <alignment horizontal="center"/>
    </xf>
    <xf numFmtId="0" fontId="3" fillId="0" borderId="0" xfId="3" applyFont="1" applyAlignment="1">
      <alignment wrapText="1"/>
    </xf>
    <xf numFmtId="0" fontId="2" fillId="0" borderId="0" xfId="3" applyFont="1" applyFill="1" applyBorder="1" applyAlignment="1">
      <alignment vertical="center"/>
    </xf>
    <xf numFmtId="0" fontId="2" fillId="0" borderId="0" xfId="3" applyFont="1" applyFill="1" applyBorder="1" applyAlignment="1">
      <alignment horizontal="left" vertical="center"/>
    </xf>
    <xf numFmtId="0" fontId="2" fillId="0" borderId="0" xfId="3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 vertical="center"/>
    </xf>
    <xf numFmtId="9" fontId="5" fillId="0" borderId="8" xfId="6" applyNumberFormat="1" applyFont="1" applyFill="1" applyBorder="1" applyAlignment="1">
      <alignment horizontal="center" vertical="center"/>
    </xf>
    <xf numFmtId="176" fontId="5" fillId="0" borderId="8" xfId="6" applyNumberFormat="1" applyFont="1" applyFill="1" applyBorder="1" applyAlignment="1">
      <alignment horizontal="center" vertical="center"/>
    </xf>
    <xf numFmtId="37" fontId="6" fillId="0" borderId="10" xfId="1" applyNumberFormat="1" applyFont="1" applyFill="1" applyBorder="1" applyAlignment="1">
      <alignment horizontal="center" vertical="center"/>
    </xf>
    <xf numFmtId="177" fontId="2" fillId="3" borderId="11" xfId="3" applyNumberFormat="1" applyFont="1" applyFill="1" applyBorder="1" applyAlignment="1">
      <alignment horizontal="right" vertical="center"/>
    </xf>
    <xf numFmtId="178" fontId="2" fillId="3" borderId="13" xfId="3" applyNumberFormat="1" applyFont="1" applyFill="1" applyBorder="1" applyAlignment="1">
      <alignment horizontal="right" vertical="center"/>
    </xf>
    <xf numFmtId="177" fontId="2" fillId="0" borderId="0" xfId="5" applyNumberFormat="1" applyFont="1" applyFill="1" applyAlignment="1"/>
    <xf numFmtId="177" fontId="2" fillId="0" borderId="0" xfId="5" applyNumberFormat="1" applyFont="1" applyFill="1" applyAlignment="1">
      <alignment wrapText="1"/>
    </xf>
    <xf numFmtId="0" fontId="2" fillId="0" borderId="0" xfId="5" applyFont="1" applyFill="1" applyAlignment="1">
      <alignment horizontal="left" vertical="center"/>
    </xf>
    <xf numFmtId="177" fontId="7" fillId="0" borderId="0" xfId="5" applyNumberFormat="1" applyFont="1" applyFill="1" applyAlignment="1">
      <alignment horizontal="left"/>
    </xf>
    <xf numFmtId="179" fontId="2" fillId="0" borderId="10" xfId="1" applyNumberFormat="1" applyFont="1" applyFill="1" applyBorder="1" applyAlignment="1">
      <alignment horizontal="right" vertical="center"/>
    </xf>
    <xf numFmtId="0" fontId="0" fillId="0" borderId="0" xfId="4" applyFont="1" applyFill="1" applyAlignment="1"/>
    <xf numFmtId="40" fontId="6" fillId="0" borderId="8" xfId="6" applyNumberFormat="1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/>
    </xf>
    <xf numFmtId="0" fontId="5" fillId="0" borderId="8" xfId="6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3" fillId="0" borderId="7" xfId="0" applyFont="1" applyFill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0" fontId="2" fillId="5" borderId="14" xfId="0" applyFont="1" applyFill="1" applyBorder="1" applyAlignment="1">
      <alignment horizontal="right" vertical="center" wrapText="1"/>
    </xf>
    <xf numFmtId="178" fontId="2" fillId="5" borderId="15" xfId="1" applyNumberFormat="1" applyFont="1" applyFill="1" applyBorder="1" applyAlignment="1">
      <alignment horizontal="right" vertical="center"/>
    </xf>
    <xf numFmtId="0" fontId="10" fillId="6" borderId="0" xfId="0" applyFont="1" applyFill="1" applyAlignment="1">
      <alignment horizontal="right" vertical="center"/>
    </xf>
    <xf numFmtId="10" fontId="0" fillId="6" borderId="0" xfId="2" applyNumberFormat="1" applyFont="1" applyFill="1" applyAlignment="1">
      <alignment vertical="center"/>
    </xf>
    <xf numFmtId="0" fontId="12" fillId="0" borderId="0" xfId="7" applyFill="1" applyBorder="1" applyAlignment="1">
      <alignment horizontal="left" vertical="center"/>
    </xf>
    <xf numFmtId="0" fontId="13" fillId="0" borderId="7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4" fillId="0" borderId="0" xfId="0" applyFont="1">
      <alignment vertical="center"/>
    </xf>
    <xf numFmtId="0" fontId="14" fillId="0" borderId="0" xfId="0" applyFont="1" applyFill="1">
      <alignment vertical="center"/>
    </xf>
    <xf numFmtId="0" fontId="3" fillId="0" borderId="0" xfId="5" applyFont="1" applyFill="1" applyAlignment="1">
      <alignment horizontal="left" vertical="center" wrapText="1"/>
    </xf>
    <xf numFmtId="0" fontId="3" fillId="0" borderId="0" xfId="5" applyFont="1" applyFill="1" applyAlignment="1">
      <alignment horizontal="left" vertical="center"/>
    </xf>
    <xf numFmtId="177" fontId="3" fillId="0" borderId="0" xfId="5" applyNumberFormat="1" applyFont="1" applyFill="1" applyAlignment="1">
      <alignment horizontal="left" wrapText="1"/>
    </xf>
    <xf numFmtId="0" fontId="14" fillId="0" borderId="0" xfId="0" applyFont="1" applyAlignment="1">
      <alignment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1" fillId="0" borderId="0" xfId="5" applyFont="1" applyAlignment="1">
      <alignment horizontal="center" vertical="center"/>
    </xf>
    <xf numFmtId="0" fontId="4" fillId="2" borderId="4" xfId="3" applyFont="1" applyFill="1" applyBorder="1" applyAlignment="1">
      <alignment horizontal="left" vertical="center"/>
    </xf>
    <xf numFmtId="0" fontId="4" fillId="2" borderId="6" xfId="3" applyFont="1" applyFill="1" applyBorder="1" applyAlignment="1">
      <alignment horizontal="left" vertical="center"/>
    </xf>
    <xf numFmtId="0" fontId="2" fillId="2" borderId="4" xfId="3" applyFont="1" applyFill="1" applyBorder="1" applyAlignment="1">
      <alignment horizontal="left" vertical="center"/>
    </xf>
    <xf numFmtId="0" fontId="2" fillId="2" borderId="6" xfId="3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left" vertical="center"/>
    </xf>
    <xf numFmtId="0" fontId="2" fillId="0" borderId="4" xfId="5" applyFont="1" applyFill="1" applyBorder="1" applyAlignment="1">
      <alignment horizontal="right" vertical="center" wrapText="1"/>
    </xf>
    <xf numFmtId="0" fontId="2" fillId="0" borderId="5" xfId="5" applyFont="1" applyFill="1" applyBorder="1" applyAlignment="1">
      <alignment horizontal="right" vertical="center" wrapText="1"/>
    </xf>
    <xf numFmtId="0" fontId="2" fillId="0" borderId="9" xfId="5" applyFont="1" applyFill="1" applyBorder="1" applyAlignment="1">
      <alignment horizontal="right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177" fontId="2" fillId="3" borderId="11" xfId="3" applyNumberFormat="1" applyFont="1" applyFill="1" applyBorder="1" applyAlignment="1">
      <alignment horizontal="right" vertical="center"/>
    </xf>
    <xf numFmtId="177" fontId="2" fillId="3" borderId="12" xfId="3" applyNumberFormat="1" applyFont="1" applyFill="1" applyBorder="1" applyAlignment="1">
      <alignment horizontal="right" vertical="center"/>
    </xf>
    <xf numFmtId="0" fontId="2" fillId="2" borderId="4" xfId="3" applyFont="1" applyFill="1" applyBorder="1" applyAlignment="1">
      <alignment horizontal="left" vertical="center" wrapText="1"/>
    </xf>
    <xf numFmtId="0" fontId="2" fillId="2" borderId="5" xfId="3" applyFont="1" applyFill="1" applyBorder="1" applyAlignment="1">
      <alignment horizontal="left" vertical="center"/>
    </xf>
  </cellXfs>
  <cellStyles count="8">
    <cellStyle name="百分比" xfId="2" builtinId="5"/>
    <cellStyle name="常规" xfId="0" builtinId="0"/>
    <cellStyle name="常规 2" xfId="5"/>
    <cellStyle name="常规_flash" xfId="4"/>
    <cellStyle name="常规_quotation GW" xfId="6"/>
    <cellStyle name="常规_长城会短信相关活动报价1016" xfId="3"/>
    <cellStyle name="超链接" xfId="7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rey.ge@ubs-cn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arey.ge@ubs-cn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arey.ge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zoomScale="85" zoomScaleNormal="85" workbookViewId="0">
      <selection activeCell="E10" sqref="E10"/>
    </sheetView>
  </sheetViews>
  <sheetFormatPr defaultColWidth="8.9140625" defaultRowHeight="15" x14ac:dyDescent="0.25"/>
  <cols>
    <col min="1" max="1" width="5.08203125" style="2" customWidth="1"/>
    <col min="2" max="2" width="39.58203125" customWidth="1"/>
    <col min="3" max="3" width="35.08203125" style="2" customWidth="1"/>
    <col min="4" max="4" width="19.4140625" customWidth="1"/>
  </cols>
  <sheetData>
    <row r="1" spans="2:4" ht="37.5" customHeight="1" x14ac:dyDescent="0.25">
      <c r="B1" s="50" t="s">
        <v>0</v>
      </c>
      <c r="C1" s="50"/>
    </row>
    <row r="2" spans="2:4" x14ac:dyDescent="0.4">
      <c r="B2" s="4" t="s">
        <v>1</v>
      </c>
      <c r="C2" s="5" t="s">
        <v>2</v>
      </c>
    </row>
    <row r="3" spans="2:4" x14ac:dyDescent="0.4">
      <c r="B3" s="4" t="s">
        <v>3</v>
      </c>
      <c r="C3" s="5" t="s">
        <v>37</v>
      </c>
      <c r="D3" s="33"/>
    </row>
    <row r="4" spans="2:4" s="1" customFormat="1" ht="16.5" customHeight="1" x14ac:dyDescent="0.25">
      <c r="B4" s="10" t="s">
        <v>4</v>
      </c>
      <c r="C4" s="40" t="s">
        <v>29</v>
      </c>
    </row>
    <row r="5" spans="2:4" s="1" customFormat="1" ht="16.5" customHeight="1" x14ac:dyDescent="0.25">
      <c r="B5" s="10" t="s">
        <v>5</v>
      </c>
      <c r="C5" s="11"/>
    </row>
    <row r="6" spans="2:4" s="1" customFormat="1" ht="16.5" customHeight="1" x14ac:dyDescent="0.4">
      <c r="B6" s="12"/>
      <c r="C6" s="5">
        <v>18916770882</v>
      </c>
    </row>
    <row r="7" spans="2:4" s="1" customFormat="1" ht="30.75" customHeight="1" x14ac:dyDescent="0.25">
      <c r="B7" s="13" t="s">
        <v>6</v>
      </c>
      <c r="C7" s="16" t="s">
        <v>7</v>
      </c>
    </row>
    <row r="8" spans="2:4" s="1" customFormat="1" ht="16.5" x14ac:dyDescent="0.25">
      <c r="B8" s="51" t="s">
        <v>8</v>
      </c>
      <c r="C8" s="52"/>
    </row>
    <row r="9" spans="2:4" s="1" customFormat="1" x14ac:dyDescent="0.25">
      <c r="B9" s="34" t="s">
        <v>9</v>
      </c>
      <c r="C9" s="35">
        <f>Medical!H26</f>
        <v>25890</v>
      </c>
    </row>
    <row r="10" spans="2:4" s="1" customFormat="1" x14ac:dyDescent="0.25">
      <c r="B10" s="53" t="s">
        <v>25</v>
      </c>
      <c r="C10" s="54"/>
    </row>
    <row r="11" spans="2:4" x14ac:dyDescent="0.25">
      <c r="B11" s="34" t="s">
        <v>9</v>
      </c>
      <c r="C11" s="28">
        <f>'Staffing Fee'!H10</f>
        <v>0</v>
      </c>
    </row>
    <row r="12" spans="2:4" ht="3.75" customHeight="1" x14ac:dyDescent="0.25">
      <c r="B12" s="55"/>
      <c r="C12" s="56"/>
    </row>
    <row r="13" spans="2:4" x14ac:dyDescent="0.25">
      <c r="B13" s="36" t="s">
        <v>9</v>
      </c>
      <c r="C13" s="37">
        <f>C9+C11</f>
        <v>25890</v>
      </c>
    </row>
    <row r="14" spans="2:4" x14ac:dyDescent="0.25">
      <c r="B14" s="36" t="s">
        <v>10</v>
      </c>
      <c r="C14" s="37">
        <f>C13*0.06</f>
        <v>1553.3999999999999</v>
      </c>
    </row>
    <row r="15" spans="2:4" ht="15.5" thickBot="1" x14ac:dyDescent="0.3">
      <c r="B15" s="22" t="s">
        <v>11</v>
      </c>
      <c r="C15" s="23">
        <f>C13+C14</f>
        <v>27443.4</v>
      </c>
    </row>
    <row r="17" spans="2:3" x14ac:dyDescent="0.25">
      <c r="B17" s="38" t="s">
        <v>12</v>
      </c>
      <c r="C17" s="39">
        <f>C11/C13</f>
        <v>0</v>
      </c>
    </row>
    <row r="19" spans="2:3" x14ac:dyDescent="0.4">
      <c r="B19" s="24"/>
    </row>
    <row r="20" spans="2:3" x14ac:dyDescent="0.25">
      <c r="B20" s="27"/>
    </row>
    <row r="21" spans="2:3" x14ac:dyDescent="0.25">
      <c r="B21" s="27"/>
    </row>
    <row r="22" spans="2:3" x14ac:dyDescent="0.25">
      <c r="B22" s="27"/>
    </row>
    <row r="23" spans="2:3" x14ac:dyDescent="0.25">
      <c r="B23" s="27"/>
    </row>
    <row r="24" spans="2:3" x14ac:dyDescent="0.25">
      <c r="B24" s="27"/>
    </row>
  </sheetData>
  <mergeCells count="4">
    <mergeCell ref="B1:C1"/>
    <mergeCell ref="B8:C8"/>
    <mergeCell ref="B10:C10"/>
    <mergeCell ref="B12:C12"/>
  </mergeCells>
  <phoneticPr fontId="8" type="noConversion"/>
  <hyperlinks>
    <hyperlink ref="C4" r:id="rId1"/>
  </hyperlinks>
  <pageMargins left="0.75" right="0.75" top="1" bottom="1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opLeftCell="A7" zoomScale="85" zoomScaleNormal="85" zoomScaleSheetLayoutView="90" workbookViewId="0">
      <selection activeCell="H26" sqref="H26"/>
    </sheetView>
  </sheetViews>
  <sheetFormatPr defaultColWidth="8.9140625" defaultRowHeight="16.5" x14ac:dyDescent="0.25"/>
  <cols>
    <col min="1" max="1" width="5.08203125" style="2" customWidth="1"/>
    <col min="2" max="2" width="27.5" style="43" customWidth="1"/>
    <col min="3" max="3" width="32.5" style="48" customWidth="1"/>
    <col min="4" max="4" width="17.58203125" style="48" customWidth="1"/>
    <col min="5" max="5" width="11" style="43" customWidth="1"/>
    <col min="6" max="6" width="8.4140625" style="43" customWidth="1"/>
    <col min="7" max="7" width="10.08203125" style="44" customWidth="1"/>
    <col min="8" max="8" width="14.9140625" style="44" customWidth="1"/>
    <col min="9" max="9" width="13.58203125" customWidth="1"/>
  </cols>
  <sheetData>
    <row r="1" spans="2:8" ht="37.5" customHeight="1" x14ac:dyDescent="0.25">
      <c r="B1" s="50" t="s">
        <v>0</v>
      </c>
      <c r="C1" s="50"/>
      <c r="D1" s="3"/>
      <c r="E1" s="3"/>
      <c r="F1" s="3"/>
      <c r="G1" s="3"/>
      <c r="H1" s="3"/>
    </row>
    <row r="2" spans="2:8" ht="15" x14ac:dyDescent="0.4">
      <c r="B2" s="4" t="s">
        <v>1</v>
      </c>
      <c r="C2" s="5" t="s">
        <v>2</v>
      </c>
      <c r="D2" s="6"/>
      <c r="E2" s="7"/>
      <c r="F2" s="7"/>
      <c r="G2" s="8"/>
      <c r="H2" s="8"/>
    </row>
    <row r="3" spans="2:8" ht="15" x14ac:dyDescent="0.4">
      <c r="B3" s="4" t="s">
        <v>3</v>
      </c>
      <c r="C3" s="5" t="s">
        <v>28</v>
      </c>
      <c r="D3" s="9"/>
      <c r="E3" s="7"/>
      <c r="F3" s="7"/>
      <c r="G3" s="8"/>
      <c r="H3" s="8"/>
    </row>
    <row r="4" spans="2:8" s="1" customFormat="1" ht="16.5" customHeight="1" x14ac:dyDescent="0.25">
      <c r="B4" s="10" t="s">
        <v>4</v>
      </c>
      <c r="C4" s="40" t="s">
        <v>29</v>
      </c>
      <c r="D4" s="10"/>
      <c r="E4" s="10"/>
      <c r="F4" s="10"/>
      <c r="G4" s="10"/>
      <c r="H4" s="10"/>
    </row>
    <row r="5" spans="2:8" s="1" customFormat="1" ht="16.5" customHeight="1" x14ac:dyDescent="0.25">
      <c r="B5" s="10" t="s">
        <v>5</v>
      </c>
      <c r="C5" s="11"/>
      <c r="D5" s="10"/>
      <c r="E5" s="10"/>
      <c r="F5" s="10"/>
      <c r="G5" s="10"/>
      <c r="H5" s="10"/>
    </row>
    <row r="6" spans="2:8" s="1" customFormat="1" ht="16.5" customHeight="1" thickBot="1" x14ac:dyDescent="0.45">
      <c r="B6" s="12"/>
      <c r="C6" s="5">
        <v>18916770882</v>
      </c>
      <c r="D6" s="12"/>
      <c r="E6" s="12"/>
      <c r="F6" s="12"/>
      <c r="G6" s="12"/>
      <c r="H6" s="12"/>
    </row>
    <row r="7" spans="2:8" s="1" customFormat="1" ht="30.75" customHeight="1" x14ac:dyDescent="0.25">
      <c r="B7" s="13" t="s">
        <v>6</v>
      </c>
      <c r="C7" s="14" t="s">
        <v>13</v>
      </c>
      <c r="D7" s="14" t="s">
        <v>14</v>
      </c>
      <c r="E7" s="15" t="s">
        <v>15</v>
      </c>
      <c r="F7" s="15" t="s">
        <v>16</v>
      </c>
      <c r="G7" s="15" t="s">
        <v>17</v>
      </c>
      <c r="H7" s="16" t="s">
        <v>18</v>
      </c>
    </row>
    <row r="8" spans="2:8" s="1" customFormat="1" x14ac:dyDescent="0.25">
      <c r="B8" s="51" t="s">
        <v>36</v>
      </c>
      <c r="C8" s="57"/>
      <c r="D8" s="57"/>
      <c r="E8" s="57"/>
      <c r="F8" s="57"/>
      <c r="G8" s="57"/>
      <c r="H8" s="52"/>
    </row>
    <row r="9" spans="2:8" s="29" customFormat="1" ht="15" x14ac:dyDescent="0.25">
      <c r="B9" s="41" t="s">
        <v>26</v>
      </c>
      <c r="C9" s="42" t="s">
        <v>27</v>
      </c>
      <c r="D9" s="61">
        <v>2021</v>
      </c>
      <c r="E9" s="30">
        <v>2000</v>
      </c>
      <c r="F9" s="31" t="s">
        <v>24</v>
      </c>
      <c r="G9" s="32">
        <v>1</v>
      </c>
      <c r="H9" s="21">
        <f>E9*G9</f>
        <v>2000</v>
      </c>
    </row>
    <row r="10" spans="2:8" s="29" customFormat="1" ht="15" x14ac:dyDescent="0.25">
      <c r="B10" s="41" t="s">
        <v>30</v>
      </c>
      <c r="C10" s="42" t="s">
        <v>31</v>
      </c>
      <c r="D10" s="62"/>
      <c r="E10" s="30">
        <v>100</v>
      </c>
      <c r="F10" s="31" t="s">
        <v>23</v>
      </c>
      <c r="G10" s="32">
        <v>51</v>
      </c>
      <c r="H10" s="21">
        <f>E10*G10</f>
        <v>5100</v>
      </c>
    </row>
    <row r="11" spans="2:8" s="29" customFormat="1" ht="15" x14ac:dyDescent="0.25">
      <c r="B11" s="41" t="s">
        <v>21</v>
      </c>
      <c r="C11" s="42" t="s">
        <v>22</v>
      </c>
      <c r="D11" s="62"/>
      <c r="E11" s="30">
        <v>50</v>
      </c>
      <c r="F11" s="31" t="s">
        <v>23</v>
      </c>
      <c r="G11" s="32">
        <v>0</v>
      </c>
      <c r="H11" s="21">
        <f>E11*G11</f>
        <v>0</v>
      </c>
    </row>
    <row r="12" spans="2:8" s="29" customFormat="1" ht="29" x14ac:dyDescent="0.25">
      <c r="B12" s="41" t="s">
        <v>32</v>
      </c>
      <c r="C12" s="42" t="s">
        <v>33</v>
      </c>
      <c r="D12" s="63"/>
      <c r="E12" s="30">
        <v>30</v>
      </c>
      <c r="F12" s="31" t="s">
        <v>23</v>
      </c>
      <c r="G12" s="32">
        <v>51</v>
      </c>
      <c r="H12" s="21">
        <f>E12*G12</f>
        <v>1530</v>
      </c>
    </row>
    <row r="13" spans="2:8" s="1" customFormat="1" ht="15" x14ac:dyDescent="0.25">
      <c r="B13" s="58" t="s">
        <v>20</v>
      </c>
      <c r="C13" s="59"/>
      <c r="D13" s="59"/>
      <c r="E13" s="59"/>
      <c r="F13" s="59"/>
      <c r="G13" s="60"/>
      <c r="H13" s="28">
        <f>SUM(H9:H12)</f>
        <v>8630</v>
      </c>
    </row>
    <row r="14" spans="2:8" s="29" customFormat="1" x14ac:dyDescent="0.25">
      <c r="B14" s="51" t="s">
        <v>35</v>
      </c>
      <c r="C14" s="57"/>
      <c r="D14" s="57"/>
      <c r="E14" s="57"/>
      <c r="F14" s="57"/>
      <c r="G14" s="57"/>
      <c r="H14" s="52"/>
    </row>
    <row r="15" spans="2:8" s="29" customFormat="1" ht="15" x14ac:dyDescent="0.25">
      <c r="B15" s="41" t="s">
        <v>26</v>
      </c>
      <c r="C15" s="42" t="s">
        <v>27</v>
      </c>
      <c r="D15" s="61">
        <v>2021</v>
      </c>
      <c r="E15" s="30">
        <v>2000</v>
      </c>
      <c r="F15" s="31" t="s">
        <v>24</v>
      </c>
      <c r="G15" s="32">
        <v>1</v>
      </c>
      <c r="H15" s="21">
        <f>E15*G15</f>
        <v>2000</v>
      </c>
    </row>
    <row r="16" spans="2:8" s="29" customFormat="1" ht="15" x14ac:dyDescent="0.25">
      <c r="B16" s="41" t="s">
        <v>30</v>
      </c>
      <c r="C16" s="42" t="s">
        <v>31</v>
      </c>
      <c r="D16" s="62"/>
      <c r="E16" s="30">
        <v>100</v>
      </c>
      <c r="F16" s="31" t="s">
        <v>23</v>
      </c>
      <c r="G16" s="32">
        <v>62</v>
      </c>
      <c r="H16" s="21">
        <f>E16*G16</f>
        <v>6200</v>
      </c>
    </row>
    <row r="17" spans="1:8" s="29" customFormat="1" ht="15" x14ac:dyDescent="0.25">
      <c r="B17" s="41" t="s">
        <v>21</v>
      </c>
      <c r="C17" s="42" t="s">
        <v>22</v>
      </c>
      <c r="D17" s="62"/>
      <c r="E17" s="30">
        <v>50</v>
      </c>
      <c r="F17" s="31" t="s">
        <v>23</v>
      </c>
      <c r="G17" s="32">
        <v>0</v>
      </c>
      <c r="H17" s="21">
        <f>E17*G17</f>
        <v>0</v>
      </c>
    </row>
    <row r="18" spans="1:8" s="1" customFormat="1" ht="29" x14ac:dyDescent="0.25">
      <c r="B18" s="41" t="s">
        <v>32</v>
      </c>
      <c r="C18" s="42" t="s">
        <v>33</v>
      </c>
      <c r="D18" s="63"/>
      <c r="E18" s="30">
        <v>30</v>
      </c>
      <c r="F18" s="31" t="s">
        <v>23</v>
      </c>
      <c r="G18" s="32">
        <v>62</v>
      </c>
      <c r="H18" s="21">
        <f>E18*G18</f>
        <v>1860</v>
      </c>
    </row>
    <row r="19" spans="1:8" s="29" customFormat="1" ht="15" x14ac:dyDescent="0.25">
      <c r="B19" s="58" t="s">
        <v>20</v>
      </c>
      <c r="C19" s="59"/>
      <c r="D19" s="59"/>
      <c r="E19" s="59"/>
      <c r="F19" s="59"/>
      <c r="G19" s="60"/>
      <c r="H19" s="28">
        <f>SUM(H15:H18)</f>
        <v>10060</v>
      </c>
    </row>
    <row r="20" spans="1:8" s="29" customFormat="1" x14ac:dyDescent="0.25">
      <c r="B20" s="51" t="s">
        <v>34</v>
      </c>
      <c r="C20" s="57"/>
      <c r="D20" s="57"/>
      <c r="E20" s="57"/>
      <c r="F20" s="57"/>
      <c r="G20" s="57"/>
      <c r="H20" s="52"/>
    </row>
    <row r="21" spans="1:8" s="29" customFormat="1" ht="15" x14ac:dyDescent="0.25">
      <c r="B21" s="41" t="s">
        <v>26</v>
      </c>
      <c r="C21" s="42" t="s">
        <v>27</v>
      </c>
      <c r="D21" s="61">
        <v>2021</v>
      </c>
      <c r="E21" s="30">
        <v>2000</v>
      </c>
      <c r="F21" s="31" t="s">
        <v>24</v>
      </c>
      <c r="G21" s="32">
        <v>1</v>
      </c>
      <c r="H21" s="21">
        <f>E21*G21</f>
        <v>2000</v>
      </c>
    </row>
    <row r="22" spans="1:8" s="1" customFormat="1" ht="15" x14ac:dyDescent="0.25">
      <c r="B22" s="41" t="s">
        <v>30</v>
      </c>
      <c r="C22" s="42" t="s">
        <v>31</v>
      </c>
      <c r="D22" s="62"/>
      <c r="E22" s="30">
        <v>100</v>
      </c>
      <c r="F22" s="31" t="s">
        <v>23</v>
      </c>
      <c r="G22" s="32">
        <v>40</v>
      </c>
      <c r="H22" s="21">
        <f>E22*G22</f>
        <v>4000</v>
      </c>
    </row>
    <row r="23" spans="1:8" s="1" customFormat="1" ht="15" x14ac:dyDescent="0.25">
      <c r="B23" s="41" t="s">
        <v>21</v>
      </c>
      <c r="C23" s="42" t="s">
        <v>22</v>
      </c>
      <c r="D23" s="62"/>
      <c r="E23" s="30">
        <v>50</v>
      </c>
      <c r="F23" s="31" t="s">
        <v>23</v>
      </c>
      <c r="G23" s="32">
        <v>0</v>
      </c>
      <c r="H23" s="21">
        <f>E23*G23</f>
        <v>0</v>
      </c>
    </row>
    <row r="24" spans="1:8" s="29" customFormat="1" ht="29" x14ac:dyDescent="0.25">
      <c r="B24" s="41" t="s">
        <v>32</v>
      </c>
      <c r="C24" s="42" t="s">
        <v>33</v>
      </c>
      <c r="D24" s="63"/>
      <c r="E24" s="30">
        <v>30</v>
      </c>
      <c r="F24" s="31" t="s">
        <v>23</v>
      </c>
      <c r="G24" s="32">
        <v>40</v>
      </c>
      <c r="H24" s="21">
        <f>E24*G24</f>
        <v>1200</v>
      </c>
    </row>
    <row r="25" spans="1:8" ht="15" x14ac:dyDescent="0.25">
      <c r="A25"/>
      <c r="B25" s="58" t="s">
        <v>20</v>
      </c>
      <c r="C25" s="59"/>
      <c r="D25" s="59"/>
      <c r="E25" s="59"/>
      <c r="F25" s="59"/>
      <c r="G25" s="60"/>
      <c r="H25" s="28">
        <f>SUM(H21:H24)</f>
        <v>7200</v>
      </c>
    </row>
    <row r="26" spans="1:8" ht="15.5" thickBot="1" x14ac:dyDescent="0.3">
      <c r="B26" s="64" t="s">
        <v>9</v>
      </c>
      <c r="C26" s="65"/>
      <c r="D26" s="65"/>
      <c r="E26" s="65"/>
      <c r="F26" s="65"/>
      <c r="G26" s="65"/>
      <c r="H26" s="23">
        <f>H25+H19+H13</f>
        <v>25890</v>
      </c>
    </row>
    <row r="30" spans="1:8" x14ac:dyDescent="0.4">
      <c r="B30" s="24"/>
      <c r="C30" s="25"/>
      <c r="D30" s="25"/>
      <c r="E30" s="26"/>
    </row>
    <row r="31" spans="1:8" x14ac:dyDescent="0.4">
      <c r="B31" s="5"/>
      <c r="C31" s="45"/>
      <c r="D31" s="45"/>
      <c r="E31" s="46"/>
    </row>
    <row r="32" spans="1:8" x14ac:dyDescent="0.4">
      <c r="B32" s="5"/>
      <c r="C32" s="45"/>
      <c r="D32" s="45"/>
      <c r="E32" s="46"/>
    </row>
    <row r="33" spans="2:5" x14ac:dyDescent="0.4">
      <c r="B33" s="5"/>
      <c r="C33" s="45"/>
      <c r="D33" s="45"/>
      <c r="E33" s="46"/>
    </row>
    <row r="34" spans="2:5" x14ac:dyDescent="0.4">
      <c r="B34" s="5"/>
      <c r="C34" s="45"/>
      <c r="D34" s="45"/>
      <c r="E34" s="46"/>
    </row>
    <row r="35" spans="2:5" x14ac:dyDescent="0.4">
      <c r="B35" s="5"/>
      <c r="C35" s="47"/>
      <c r="D35" s="47"/>
      <c r="E35" s="46"/>
    </row>
  </sheetData>
  <mergeCells count="11">
    <mergeCell ref="B1:C1"/>
    <mergeCell ref="B8:H8"/>
    <mergeCell ref="B13:G13"/>
    <mergeCell ref="D9:D12"/>
    <mergeCell ref="B26:G26"/>
    <mergeCell ref="B14:H14"/>
    <mergeCell ref="B25:G25"/>
    <mergeCell ref="B20:H20"/>
    <mergeCell ref="D15:D18"/>
    <mergeCell ref="D21:D24"/>
    <mergeCell ref="B19:G19"/>
  </mergeCells>
  <phoneticPr fontId="8" type="noConversion"/>
  <hyperlinks>
    <hyperlink ref="C4" r:id="rId1"/>
  </hyperlinks>
  <pageMargins left="0.75" right="0.75" top="1" bottom="1" header="0.3" footer="0.3"/>
  <pageSetup paperSize="9" scale="36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zoomScale="70" zoomScaleNormal="70" workbookViewId="0">
      <selection activeCell="C23" sqref="C23"/>
    </sheetView>
  </sheetViews>
  <sheetFormatPr defaultColWidth="8.9140625" defaultRowHeight="16.5" x14ac:dyDescent="0.25"/>
  <cols>
    <col min="1" max="1" width="5.08203125" style="2" customWidth="1"/>
    <col min="2" max="2" width="28.58203125" style="43" customWidth="1"/>
    <col min="3" max="3" width="40.08203125" style="48" customWidth="1"/>
    <col min="4" max="4" width="16.9140625" style="48" customWidth="1"/>
    <col min="5" max="5" width="11" style="43" customWidth="1"/>
    <col min="6" max="6" width="8.4140625" style="43" customWidth="1"/>
    <col min="7" max="7" width="10.08203125" style="44" customWidth="1"/>
    <col min="8" max="8" width="14.9140625" style="44" customWidth="1"/>
  </cols>
  <sheetData>
    <row r="1" spans="2:8" ht="37.5" customHeight="1" x14ac:dyDescent="0.25">
      <c r="B1" s="50" t="s">
        <v>0</v>
      </c>
      <c r="C1" s="50"/>
      <c r="D1" s="3"/>
      <c r="E1" s="3"/>
      <c r="F1" s="3"/>
      <c r="G1" s="3"/>
      <c r="H1" s="3"/>
    </row>
    <row r="2" spans="2:8" ht="15" x14ac:dyDescent="0.4">
      <c r="B2" s="4" t="s">
        <v>1</v>
      </c>
      <c r="C2" s="5" t="s">
        <v>2</v>
      </c>
      <c r="D2" s="6"/>
      <c r="E2" s="7"/>
      <c r="F2" s="7"/>
      <c r="G2" s="8"/>
      <c r="H2" s="8"/>
    </row>
    <row r="3" spans="2:8" ht="15" x14ac:dyDescent="0.4">
      <c r="B3" s="4" t="s">
        <v>3</v>
      </c>
      <c r="C3" s="5" t="s">
        <v>28</v>
      </c>
      <c r="D3" s="9"/>
      <c r="E3" s="7"/>
      <c r="F3" s="7"/>
      <c r="G3" s="8"/>
      <c r="H3" s="8"/>
    </row>
    <row r="4" spans="2:8" s="1" customFormat="1" ht="16.5" customHeight="1" x14ac:dyDescent="0.25">
      <c r="B4" s="10" t="s">
        <v>4</v>
      </c>
      <c r="C4" s="40" t="s">
        <v>29</v>
      </c>
      <c r="D4" s="10"/>
      <c r="E4" s="10"/>
      <c r="F4" s="10"/>
      <c r="G4" s="10"/>
      <c r="H4" s="10"/>
    </row>
    <row r="5" spans="2:8" s="1" customFormat="1" ht="16.5" customHeight="1" x14ac:dyDescent="0.25">
      <c r="B5" s="10" t="s">
        <v>5</v>
      </c>
      <c r="C5" s="11"/>
      <c r="D5" s="10"/>
      <c r="E5" s="10"/>
      <c r="F5" s="10"/>
      <c r="G5" s="10"/>
      <c r="H5" s="10"/>
    </row>
    <row r="6" spans="2:8" s="1" customFormat="1" ht="16.5" customHeight="1" x14ac:dyDescent="0.4">
      <c r="B6" s="12"/>
      <c r="C6" s="5">
        <v>18916770882</v>
      </c>
      <c r="D6" s="12"/>
      <c r="E6" s="12"/>
      <c r="F6" s="12"/>
      <c r="G6" s="12"/>
      <c r="H6" s="12"/>
    </row>
    <row r="7" spans="2:8" s="1" customFormat="1" ht="39" customHeight="1" x14ac:dyDescent="0.25">
      <c r="B7" s="13" t="s">
        <v>6</v>
      </c>
      <c r="C7" s="14" t="s">
        <v>13</v>
      </c>
      <c r="D7" s="14" t="s">
        <v>14</v>
      </c>
      <c r="E7" s="15" t="s">
        <v>15</v>
      </c>
      <c r="F7" s="15" t="s">
        <v>16</v>
      </c>
      <c r="G7" s="15" t="s">
        <v>17</v>
      </c>
      <c r="H7" s="16" t="s">
        <v>18</v>
      </c>
    </row>
    <row r="8" spans="2:8" ht="33.75" customHeight="1" x14ac:dyDescent="0.25">
      <c r="B8" s="66" t="s">
        <v>19</v>
      </c>
      <c r="C8" s="67"/>
      <c r="D8" s="67"/>
      <c r="E8" s="67"/>
      <c r="F8" s="67"/>
      <c r="G8" s="67"/>
      <c r="H8" s="54"/>
    </row>
    <row r="9" spans="2:8" ht="15" x14ac:dyDescent="0.35">
      <c r="B9" s="17"/>
      <c r="C9" s="18"/>
      <c r="D9" s="49"/>
      <c r="E9" s="30"/>
      <c r="F9" s="19"/>
      <c r="G9" s="20"/>
      <c r="H9" s="21"/>
    </row>
    <row r="10" spans="2:8" ht="15" x14ac:dyDescent="0.25">
      <c r="B10" s="64" t="s">
        <v>9</v>
      </c>
      <c r="C10" s="65"/>
      <c r="D10" s="65"/>
      <c r="E10" s="65"/>
      <c r="F10" s="65"/>
      <c r="G10" s="65"/>
      <c r="H10" s="23">
        <f>SUM(H9:H9)</f>
        <v>0</v>
      </c>
    </row>
    <row r="14" spans="2:8" x14ac:dyDescent="0.4">
      <c r="B14" s="24"/>
      <c r="C14" s="25"/>
      <c r="D14" s="25"/>
      <c r="E14" s="26"/>
    </row>
    <row r="15" spans="2:8" x14ac:dyDescent="0.4">
      <c r="B15" s="5"/>
      <c r="C15" s="45"/>
      <c r="D15" s="45"/>
      <c r="E15" s="46"/>
    </row>
    <row r="16" spans="2:8" x14ac:dyDescent="0.4">
      <c r="B16" s="5"/>
      <c r="C16" s="45"/>
      <c r="D16" s="45"/>
      <c r="E16" s="46"/>
    </row>
    <row r="17" spans="2:5" x14ac:dyDescent="0.4">
      <c r="B17" s="5"/>
      <c r="C17" s="45"/>
      <c r="D17" s="45"/>
      <c r="E17" s="46"/>
    </row>
    <row r="18" spans="2:5" x14ac:dyDescent="0.4">
      <c r="B18" s="5"/>
      <c r="C18" s="45"/>
      <c r="D18" s="45"/>
      <c r="E18" s="46"/>
    </row>
    <row r="19" spans="2:5" x14ac:dyDescent="0.4">
      <c r="B19" s="5"/>
      <c r="C19" s="47"/>
      <c r="D19" s="47"/>
      <c r="E19" s="46"/>
    </row>
  </sheetData>
  <mergeCells count="3">
    <mergeCell ref="B1:C1"/>
    <mergeCell ref="B8:H8"/>
    <mergeCell ref="B10:G10"/>
  </mergeCells>
  <phoneticPr fontId="8" type="noConversion"/>
  <hyperlinks>
    <hyperlink ref="C4" r:id="rId1"/>
  </hyperlinks>
  <pageMargins left="0.75" right="0.75" top="1" bottom="1" header="0.3" footer="0.3"/>
  <pageSetup paperSize="9" scale="61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刘阳</cp:lastModifiedBy>
  <cp:lastPrinted>2021-01-08T06:16:47Z</cp:lastPrinted>
  <dcterms:created xsi:type="dcterms:W3CDTF">2016-06-29T09:42:00Z</dcterms:created>
  <dcterms:modified xsi:type="dcterms:W3CDTF">2022-07-04T10:31:09Z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