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180" windowHeight="12540"/>
  </bookViews>
  <sheets>
    <sheet name="Summary" sheetId="9" r:id="rId1"/>
    <sheet name="Video" sheetId="1" r:id="rId2"/>
    <sheet name="Staffing Fee" sheetId="7" r:id="rId3"/>
    <sheet name="Non Rate Card" sheetId="13" r:id="rId4"/>
  </sheets>
  <calcPr calcId="144525" concurrentCalc="0"/>
</workbook>
</file>

<file path=xl/sharedStrings.xml><?xml version="1.0" encoding="utf-8"?>
<sst xmlns="http://schemas.openxmlformats.org/spreadsheetml/2006/main" count="98" uniqueCount="49">
  <si>
    <t>Quotation</t>
  </si>
  <si>
    <t>Client:</t>
  </si>
  <si>
    <t>AstraZeneca</t>
  </si>
  <si>
    <t xml:space="preserve">Project Name: </t>
  </si>
  <si>
    <t>2022阿斯利康睿英讲堂视频制作结算单</t>
  </si>
  <si>
    <t>Supplier Contact Information:</t>
  </si>
  <si>
    <t>Winnie.yang@ubs-cn.com</t>
  </si>
  <si>
    <t>Effective Date:</t>
  </si>
  <si>
    <t>Item</t>
  </si>
  <si>
    <t>Cost</t>
  </si>
  <si>
    <t>I. Video</t>
  </si>
  <si>
    <t>Sub-total</t>
  </si>
  <si>
    <t>III. Staffing Fee</t>
  </si>
  <si>
    <t>IV. Non Rate Card</t>
  </si>
  <si>
    <t>TAX 6%</t>
  </si>
  <si>
    <t>Total</t>
  </si>
  <si>
    <t>Discounted Price (if have)</t>
  </si>
  <si>
    <t>Staffing Fee % of total cost</t>
  </si>
  <si>
    <t>Non Rate Card % of total cost</t>
  </si>
  <si>
    <t>Description</t>
  </si>
  <si>
    <t>AZ Annual Rate
(if have, list year)</t>
  </si>
  <si>
    <t>Unit Price</t>
  </si>
  <si>
    <t>Unit</t>
  </si>
  <si>
    <t>Quantity</t>
  </si>
  <si>
    <t>Amount</t>
  </si>
  <si>
    <t>医学课件视频，视频中包含人像与幻灯（2期，第一期10分钟、第二期5分钟）</t>
  </si>
  <si>
    <t>资深摄像师</t>
  </si>
  <si>
    <t>5年以上相关经验</t>
  </si>
  <si>
    <t>人/天</t>
  </si>
  <si>
    <t>小工</t>
  </si>
  <si>
    <t>录音设备</t>
  </si>
  <si>
    <t>专业无线声音采集器</t>
  </si>
  <si>
    <t>台/天</t>
  </si>
  <si>
    <t>摄像设备</t>
  </si>
  <si>
    <t>超高清摄像机（带脚架） SONY 或其他品牌同等级别</t>
  </si>
  <si>
    <t>后期剪辑</t>
  </si>
  <si>
    <t>后期剪辑精剪</t>
  </si>
  <si>
    <t>小时/hour(s)</t>
  </si>
  <si>
    <t>动画特效</t>
  </si>
  <si>
    <t>二维动画</t>
  </si>
  <si>
    <t>秒</t>
  </si>
  <si>
    <t>项目管理/人员管理 
Service Fee/Staffing Fee</t>
  </si>
  <si>
    <t>Designer</t>
  </si>
  <si>
    <t>推文、幻灯排版</t>
  </si>
  <si>
    <t>小时</t>
  </si>
  <si>
    <t>化妆师</t>
  </si>
  <si>
    <t>专业化妆师</t>
  </si>
  <si>
    <t>Lighting Equiments/LED5400K大灯光</t>
  </si>
  <si>
    <t>天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</si>
</sst>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&quot;￥&quot;#,##0.00_);[Red]\(&quot;￥&quot;#,##0.00\)"/>
    <numFmt numFmtId="178" formatCode="0_ "/>
    <numFmt numFmtId="179" formatCode="\¥#,##0.00;[Red]\¥#,##0.00"/>
    <numFmt numFmtId="180" formatCode="\¥#,##0.00_);[Red]\(\¥#,##0.00\)"/>
  </numFmts>
  <fonts count="33">
    <font>
      <sz val="12"/>
      <name val="宋体"/>
      <charset val="134"/>
    </font>
    <font>
      <sz val="10"/>
      <name val="微软雅黑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u/>
      <sz val="12"/>
      <color theme="10"/>
      <name val="宋体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Arial"/>
      <charset val="134"/>
    </font>
    <font>
      <u/>
      <sz val="12"/>
      <color rgb="FF800080"/>
      <name val="宋体"/>
      <charset val="134"/>
    </font>
    <font>
      <b/>
      <sz val="12"/>
      <color rgb="FF0070C0"/>
      <name val="宋体"/>
      <charset val="134"/>
    </font>
    <font>
      <b/>
      <sz val="12"/>
      <color rgb="FFFF0000"/>
      <name val="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Times New Roman"/>
      <charset val="134"/>
    </font>
  </fonts>
  <fills count="37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5" fillId="9" borderId="18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3" fillId="13" borderId="19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5" fillId="17" borderId="22" applyNumberFormat="0" applyAlignment="0" applyProtection="0">
      <alignment vertical="center"/>
    </xf>
    <xf numFmtId="0" fontId="26" fillId="17" borderId="18" applyNumberFormat="0" applyAlignment="0" applyProtection="0">
      <alignment vertical="center"/>
    </xf>
    <xf numFmtId="0" fontId="27" fillId="18" borderId="23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0" fillId="0" borderId="0"/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0" fillId="0" borderId="0"/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2" fillId="0" borderId="0"/>
  </cellStyleXfs>
  <cellXfs count="106">
    <xf numFmtId="0" fontId="0" fillId="0" borderId="0" xfId="0">
      <alignment vertical="center"/>
    </xf>
    <xf numFmtId="0" fontId="0" fillId="0" borderId="0" xfId="42" applyFill="1"/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52" applyFont="1" applyAlignment="1">
      <alignment horizontal="center" vertical="center"/>
    </xf>
    <xf numFmtId="0" fontId="2" fillId="0" borderId="0" xfId="52" applyFont="1" applyAlignment="1">
      <alignment vertical="center"/>
    </xf>
    <xf numFmtId="0" fontId="3" fillId="0" borderId="0" xfId="52" applyFont="1">
      <alignment vertical="center"/>
    </xf>
    <xf numFmtId="176" fontId="1" fillId="0" borderId="0" xfId="52" applyNumberFormat="1" applyFont="1" applyFill="1" applyAlignment="1">
      <alignment horizontal="left"/>
    </xf>
    <xf numFmtId="0" fontId="1" fillId="0" borderId="0" xfId="36" applyFont="1" applyAlignment="1">
      <alignment vertical="center" wrapText="1"/>
    </xf>
    <xf numFmtId="176" fontId="1" fillId="0" borderId="0" xfId="52" applyNumberFormat="1" applyFont="1" applyAlignment="1">
      <alignment horizontal="center"/>
    </xf>
    <xf numFmtId="176" fontId="1" fillId="0" borderId="0" xfId="52" applyNumberFormat="1" applyFont="1" applyFill="1" applyAlignment="1">
      <alignment horizontal="center"/>
    </xf>
    <xf numFmtId="0" fontId="1" fillId="0" borderId="0" xfId="36" applyFont="1" applyAlignment="1">
      <alignment wrapText="1"/>
    </xf>
    <xf numFmtId="0" fontId="3" fillId="0" borderId="0" xfId="36" applyFont="1" applyFill="1" applyBorder="1" applyAlignment="1">
      <alignment vertical="center"/>
    </xf>
    <xf numFmtId="0" fontId="4" fillId="0" borderId="0" xfId="11" applyFill="1" applyBorder="1" applyAlignment="1">
      <alignment horizontal="left" vertical="center"/>
    </xf>
    <xf numFmtId="0" fontId="3" fillId="0" borderId="0" xfId="36" applyFont="1" applyFill="1" applyBorder="1" applyAlignment="1">
      <alignment horizontal="center" vertical="center"/>
    </xf>
    <xf numFmtId="0" fontId="3" fillId="0" borderId="0" xfId="36" applyFont="1" applyFill="1" applyBorder="1" applyAlignment="1">
      <alignment horizontal="left" vertical="center"/>
    </xf>
    <xf numFmtId="0" fontId="3" fillId="0" borderId="0" xfId="36" applyFont="1" applyFill="1" applyBorder="1" applyAlignment="1">
      <alignment horizontal="right" vertical="center"/>
    </xf>
    <xf numFmtId="0" fontId="5" fillId="0" borderId="1" xfId="36" applyFont="1" applyFill="1" applyBorder="1" applyAlignment="1">
      <alignment horizontal="center" vertical="center"/>
    </xf>
    <xf numFmtId="0" fontId="5" fillId="0" borderId="2" xfId="36" applyFont="1" applyFill="1" applyBorder="1" applyAlignment="1">
      <alignment horizontal="center" vertical="center" wrapText="1"/>
    </xf>
    <xf numFmtId="0" fontId="5" fillId="0" borderId="2" xfId="36" applyFont="1" applyFill="1" applyBorder="1" applyAlignment="1">
      <alignment horizontal="center" vertical="center"/>
    </xf>
    <xf numFmtId="0" fontId="5" fillId="0" borderId="3" xfId="36" applyFont="1" applyFill="1" applyBorder="1" applyAlignment="1">
      <alignment horizontal="center" vertical="center"/>
    </xf>
    <xf numFmtId="0" fontId="3" fillId="2" borderId="4" xfId="36" applyFont="1" applyFill="1" applyBorder="1" applyAlignment="1">
      <alignment horizontal="left" vertical="center" wrapText="1"/>
    </xf>
    <xf numFmtId="0" fontId="3" fillId="2" borderId="5" xfId="36" applyFont="1" applyFill="1" applyBorder="1" applyAlignment="1">
      <alignment horizontal="left" vertical="center"/>
    </xf>
    <xf numFmtId="0" fontId="3" fillId="2" borderId="5" xfId="36" applyFont="1" applyFill="1" applyBorder="1" applyAlignment="1">
      <alignment horizontal="center" vertical="center"/>
    </xf>
    <xf numFmtId="0" fontId="3" fillId="2" borderId="6" xfId="36" applyFont="1" applyFill="1" applyBorder="1" applyAlignment="1">
      <alignment horizontal="left" vertical="center"/>
    </xf>
    <xf numFmtId="0" fontId="1" fillId="0" borderId="0" xfId="0" applyFont="1" applyFill="1">
      <alignment vertical="center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 vertical="center"/>
    </xf>
    <xf numFmtId="0" fontId="6" fillId="0" borderId="5" xfId="0" applyFont="1" applyFill="1" applyBorder="1" applyAlignment="1">
      <alignment horizontal="center" vertical="center" wrapText="1"/>
    </xf>
    <xf numFmtId="40" fontId="6" fillId="0" borderId="5" xfId="53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37" fontId="6" fillId="0" borderId="6" xfId="9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 vertical="center"/>
    </xf>
    <xf numFmtId="0" fontId="6" fillId="0" borderId="8" xfId="0" applyFont="1" applyFill="1" applyBorder="1" applyAlignment="1">
      <alignment horizontal="center" vertical="center" wrapText="1"/>
    </xf>
    <xf numFmtId="40" fontId="6" fillId="0" borderId="8" xfId="53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37" fontId="6" fillId="0" borderId="9" xfId="9" applyNumberFormat="1" applyFont="1" applyFill="1" applyBorder="1" applyAlignment="1">
      <alignment horizontal="center" vertical="center"/>
    </xf>
    <xf numFmtId="176" fontId="3" fillId="3" borderId="10" xfId="36" applyNumberFormat="1" applyFont="1" applyFill="1" applyBorder="1" applyAlignment="1">
      <alignment horizontal="right" vertical="center"/>
    </xf>
    <xf numFmtId="176" fontId="3" fillId="3" borderId="11" xfId="36" applyNumberFormat="1" applyFont="1" applyFill="1" applyBorder="1" applyAlignment="1">
      <alignment horizontal="right" vertical="center"/>
    </xf>
    <xf numFmtId="176" fontId="3" fillId="3" borderId="11" xfId="36" applyNumberFormat="1" applyFont="1" applyFill="1" applyBorder="1" applyAlignment="1">
      <alignment horizontal="center" vertical="center"/>
    </xf>
    <xf numFmtId="177" fontId="7" fillId="0" borderId="12" xfId="9" applyNumberFormat="1" applyFont="1" applyFill="1" applyBorder="1" applyAlignment="1">
      <alignment horizontal="right" vertical="center"/>
    </xf>
    <xf numFmtId="176" fontId="3" fillId="0" borderId="0" xfId="52" applyNumberFormat="1" applyFont="1" applyFill="1" applyAlignment="1"/>
    <xf numFmtId="176" fontId="3" fillId="0" borderId="0" xfId="52" applyNumberFormat="1" applyFont="1" applyFill="1" applyAlignment="1">
      <alignment wrapText="1"/>
    </xf>
    <xf numFmtId="0" fontId="3" fillId="0" borderId="0" xfId="52" applyFont="1" applyFill="1" applyAlignment="1">
      <alignment horizontal="center" vertical="center"/>
    </xf>
    <xf numFmtId="176" fontId="8" fillId="0" borderId="0" xfId="52" applyNumberFormat="1" applyFont="1" applyFill="1" applyAlignment="1">
      <alignment horizontal="left"/>
    </xf>
    <xf numFmtId="0" fontId="8" fillId="0" borderId="0" xfId="52" applyFont="1" applyFill="1" applyAlignment="1">
      <alignment horizontal="left" vertical="center" wrapText="1"/>
    </xf>
    <xf numFmtId="0" fontId="8" fillId="0" borderId="0" xfId="52" applyFont="1" applyFill="1" applyAlignment="1">
      <alignment horizontal="center" vertical="center"/>
    </xf>
    <xf numFmtId="176" fontId="8" fillId="0" borderId="0" xfId="52" applyNumberFormat="1" applyFont="1" applyFill="1" applyAlignment="1">
      <alignment horizontal="left" wrapText="1"/>
    </xf>
    <xf numFmtId="0" fontId="0" fillId="0" borderId="0" xfId="0" applyAlignment="1">
      <alignment horizontal="center" vertical="center" wrapText="1"/>
    </xf>
    <xf numFmtId="0" fontId="1" fillId="0" borderId="0" xfId="36" applyFont="1" applyAlignment="1">
      <alignment horizontal="center" vertical="center" wrapText="1"/>
    </xf>
    <xf numFmtId="0" fontId="1" fillId="0" borderId="0" xfId="36" applyFont="1" applyAlignment="1">
      <alignment horizontal="center" wrapText="1"/>
    </xf>
    <xf numFmtId="0" fontId="9" fillId="0" borderId="0" xfId="11" applyFont="1" applyFill="1" applyBorder="1" applyAlignment="1">
      <alignment horizontal="left" vertical="center"/>
    </xf>
    <xf numFmtId="0" fontId="3" fillId="0" borderId="1" xfId="36" applyFont="1" applyFill="1" applyBorder="1" applyAlignment="1">
      <alignment horizontal="center" vertical="center"/>
    </xf>
    <xf numFmtId="0" fontId="3" fillId="0" borderId="2" xfId="36" applyFont="1" applyFill="1" applyBorder="1" applyAlignment="1">
      <alignment horizontal="center" vertical="center" wrapText="1"/>
    </xf>
    <xf numFmtId="0" fontId="3" fillId="0" borderId="2" xfId="36" applyFont="1" applyFill="1" applyBorder="1" applyAlignment="1">
      <alignment horizontal="center" vertical="center"/>
    </xf>
    <xf numFmtId="0" fontId="3" fillId="0" borderId="3" xfId="36" applyFont="1" applyFill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6" fillId="4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6" fillId="4" borderId="8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176" fontId="3" fillId="0" borderId="0" xfId="52" applyNumberFormat="1" applyFont="1" applyFill="1" applyAlignment="1">
      <alignment horizontal="center" wrapText="1"/>
    </xf>
    <xf numFmtId="0" fontId="8" fillId="0" borderId="0" xfId="52" applyFont="1" applyFill="1" applyAlignment="1">
      <alignment horizontal="center" vertical="center" wrapText="1"/>
    </xf>
    <xf numFmtId="176" fontId="8" fillId="0" borderId="0" xfId="52" applyNumberFormat="1" applyFont="1" applyFill="1" applyAlignment="1">
      <alignment horizontal="center" wrapText="1"/>
    </xf>
    <xf numFmtId="177" fontId="0" fillId="0" borderId="0" xfId="0" applyNumberFormat="1">
      <alignment vertical="center"/>
    </xf>
    <xf numFmtId="0" fontId="0" fillId="0" borderId="0" xfId="42" applyFont="1" applyFill="1" applyAlignment="1"/>
    <xf numFmtId="0" fontId="5" fillId="2" borderId="13" xfId="36" applyFont="1" applyFill="1" applyBorder="1" applyAlignment="1">
      <alignment horizontal="left" vertical="center"/>
    </xf>
    <xf numFmtId="0" fontId="5" fillId="2" borderId="14" xfId="36" applyFont="1" applyFill="1" applyBorder="1" applyAlignment="1">
      <alignment horizontal="left" vertical="center"/>
    </xf>
    <xf numFmtId="0" fontId="5" fillId="2" borderId="14" xfId="36" applyFont="1" applyFill="1" applyBorder="1" applyAlignment="1">
      <alignment horizontal="center" vertical="center"/>
    </xf>
    <xf numFmtId="0" fontId="5" fillId="2" borderId="15" xfId="36" applyFont="1" applyFill="1" applyBorder="1" applyAlignment="1">
      <alignment horizontal="left" vertical="center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1" fillId="0" borderId="5" xfId="53" applyFont="1" applyFill="1" applyBorder="1" applyAlignment="1">
      <alignment horizontal="center" vertical="center"/>
    </xf>
    <xf numFmtId="0" fontId="1" fillId="0" borderId="5" xfId="36" applyFont="1" applyFill="1" applyBorder="1" applyAlignment="1">
      <alignment horizontal="center" vertical="center"/>
    </xf>
    <xf numFmtId="9" fontId="1" fillId="0" borderId="5" xfId="53" applyNumberFormat="1" applyFont="1" applyFill="1" applyBorder="1" applyAlignment="1">
      <alignment horizontal="center" vertical="center"/>
    </xf>
    <xf numFmtId="178" fontId="1" fillId="0" borderId="5" xfId="53" applyNumberFormat="1" applyFont="1" applyFill="1" applyBorder="1" applyAlignment="1">
      <alignment horizontal="center" vertical="center"/>
    </xf>
    <xf numFmtId="0" fontId="3" fillId="0" borderId="16" xfId="52" applyFont="1" applyFill="1" applyBorder="1" applyAlignment="1">
      <alignment horizontal="right" vertical="center" wrapText="1"/>
    </xf>
    <xf numFmtId="0" fontId="3" fillId="0" borderId="0" xfId="52" applyFont="1" applyFill="1" applyBorder="1" applyAlignment="1">
      <alignment horizontal="right" vertical="center" wrapText="1"/>
    </xf>
    <xf numFmtId="0" fontId="3" fillId="0" borderId="0" xfId="52" applyFont="1" applyFill="1" applyBorder="1" applyAlignment="1">
      <alignment horizontal="center" vertical="center" wrapText="1"/>
    </xf>
    <xf numFmtId="179" fontId="3" fillId="0" borderId="17" xfId="9" applyNumberFormat="1" applyFont="1" applyFill="1" applyBorder="1" applyAlignment="1">
      <alignment horizontal="right" vertical="center"/>
    </xf>
    <xf numFmtId="179" fontId="3" fillId="3" borderId="12" xfId="36" applyNumberFormat="1" applyFont="1" applyFill="1" applyBorder="1" applyAlignment="1">
      <alignment horizontal="right" vertical="center"/>
    </xf>
    <xf numFmtId="0" fontId="0" fillId="0" borderId="0" xfId="0" applyFont="1">
      <alignment vertical="center"/>
    </xf>
    <xf numFmtId="0" fontId="3" fillId="2" borderId="13" xfId="36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right" vertical="center" wrapText="1"/>
    </xf>
    <xf numFmtId="180" fontId="3" fillId="0" borderId="6" xfId="9" applyNumberFormat="1" applyFont="1" applyFill="1" applyBorder="1" applyAlignment="1">
      <alignment horizontal="right" vertical="center"/>
    </xf>
    <xf numFmtId="0" fontId="3" fillId="2" borderId="15" xfId="36" applyFont="1" applyFill="1" applyBorder="1" applyAlignment="1">
      <alignment horizontal="left" vertical="center"/>
    </xf>
    <xf numFmtId="179" fontId="3" fillId="0" borderId="6" xfId="9" applyNumberFormat="1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left" vertical="center" wrapText="1"/>
    </xf>
    <xf numFmtId="179" fontId="3" fillId="2" borderId="15" xfId="9" applyNumberFormat="1" applyFont="1" applyFill="1" applyBorder="1" applyAlignment="1">
      <alignment horizontal="right" vertical="center"/>
    </xf>
    <xf numFmtId="179" fontId="3" fillId="0" borderId="15" xfId="9" applyNumberFormat="1" applyFont="1" applyFill="1" applyBorder="1" applyAlignment="1">
      <alignment horizontal="right" vertical="center"/>
    </xf>
    <xf numFmtId="0" fontId="1" fillId="5" borderId="13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right" vertical="center" wrapText="1"/>
    </xf>
    <xf numFmtId="180" fontId="3" fillId="6" borderId="9" xfId="9" applyNumberFormat="1" applyFont="1" applyFill="1" applyBorder="1" applyAlignment="1">
      <alignment horizontal="right" vertical="center"/>
    </xf>
    <xf numFmtId="180" fontId="3" fillId="3" borderId="12" xfId="36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0" fillId="0" borderId="0" xfId="0" applyFont="1" applyFill="1">
      <alignment vertical="center"/>
    </xf>
    <xf numFmtId="0" fontId="11" fillId="7" borderId="0" xfId="0" applyFont="1" applyFill="1" applyAlignment="1">
      <alignment horizontal="right" vertical="center"/>
    </xf>
    <xf numFmtId="10" fontId="0" fillId="7" borderId="0" xfId="12" applyNumberFormat="1" applyFont="1" applyFill="1" applyAlignment="1">
      <alignment vertical="center"/>
    </xf>
    <xf numFmtId="176" fontId="12" fillId="0" borderId="0" xfId="52" applyNumberFormat="1" applyFont="1" applyFill="1" applyAlignment="1">
      <alignment horizontal="left"/>
    </xf>
  </cellXfs>
  <cellStyles count="55">
    <cellStyle name="常规" xfId="0" builtinId="0"/>
    <cellStyle name="货币[0]" xfId="1" builtinId="7"/>
    <cellStyle name="常规 2 2 2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_长城会短信相关活动报价1016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_flash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_quotation GW" xfId="53"/>
    <cellStyle name="样式 1" xfId="54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Winnie.yang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Winnie.yang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Winnie.yang@ubs-cn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Winnie.yang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26"/>
  <sheetViews>
    <sheetView tabSelected="1" zoomScale="115" zoomScaleNormal="115" topLeftCell="A4" workbookViewId="0">
      <selection activeCell="D29" sqref="D29"/>
    </sheetView>
  </sheetViews>
  <sheetFormatPr defaultColWidth="8.875" defaultRowHeight="14.25" outlineLevelCol="3"/>
  <cols>
    <col min="1" max="1" width="5.125" style="3" customWidth="1"/>
    <col min="2" max="2" width="39.625" customWidth="1"/>
    <col min="3" max="3" width="36.0833333333333" style="3" customWidth="1"/>
    <col min="4" max="4" width="19.375" customWidth="1"/>
  </cols>
  <sheetData>
    <row r="1" ht="37.5" customHeight="1" spans="2:3">
      <c r="B1" s="6" t="s">
        <v>0</v>
      </c>
      <c r="C1" s="6"/>
    </row>
    <row r="2" ht="16.5" spans="2:3">
      <c r="B2" s="8" t="s">
        <v>1</v>
      </c>
      <c r="C2" s="9" t="s">
        <v>2</v>
      </c>
    </row>
    <row r="3" ht="16.5" spans="2:4">
      <c r="B3" s="8" t="s">
        <v>3</v>
      </c>
      <c r="C3" s="9" t="s">
        <v>4</v>
      </c>
      <c r="D3" s="87"/>
    </row>
    <row r="4" s="1" customFormat="1" ht="16.5" customHeight="1" spans="2:3">
      <c r="B4" s="14" t="s">
        <v>5</v>
      </c>
      <c r="C4" s="15" t="s">
        <v>6</v>
      </c>
    </row>
    <row r="5" s="1" customFormat="1" ht="16.5" customHeight="1" spans="2:3">
      <c r="B5" s="14" t="s">
        <v>7</v>
      </c>
      <c r="C5" s="17"/>
    </row>
    <row r="6" s="1" customFormat="1" ht="16.5" customHeight="1" spans="2:3">
      <c r="B6" s="18"/>
      <c r="C6" s="18"/>
    </row>
    <row r="7" s="1" customFormat="1" ht="30.75" customHeight="1" spans="2:3">
      <c r="B7" s="19" t="s">
        <v>8</v>
      </c>
      <c r="C7" s="22" t="s">
        <v>9</v>
      </c>
    </row>
    <row r="8" s="1" customFormat="1" ht="16.5" spans="2:3">
      <c r="B8" s="88" t="s">
        <v>10</v>
      </c>
      <c r="C8" s="75"/>
    </row>
    <row r="9" s="1" customFormat="1" ht="16.5" spans="2:3">
      <c r="B9" s="89" t="s">
        <v>11</v>
      </c>
      <c r="C9" s="90">
        <f>Video!H16</f>
        <v>51400</v>
      </c>
    </row>
    <row r="10" s="1" customFormat="1" ht="16.5" spans="2:3">
      <c r="B10" s="88" t="s">
        <v>12</v>
      </c>
      <c r="C10" s="91"/>
    </row>
    <row r="11" ht="16.5" spans="2:3">
      <c r="B11" s="89" t="s">
        <v>11</v>
      </c>
      <c r="C11" s="92">
        <f>'Staffing Fee'!H11</f>
        <v>2400</v>
      </c>
    </row>
    <row r="12" ht="16.5" spans="2:3">
      <c r="B12" s="93" t="s">
        <v>13</v>
      </c>
      <c r="C12" s="94"/>
    </row>
    <row r="13" ht="16.5" spans="2:3">
      <c r="B13" s="89" t="s">
        <v>11</v>
      </c>
      <c r="C13" s="95">
        <f>SUM('Non Rate Card'!H12)</f>
        <v>4400</v>
      </c>
    </row>
    <row r="14" ht="17.1" customHeight="1" spans="2:3">
      <c r="B14" s="96"/>
      <c r="C14" s="97"/>
    </row>
    <row r="15" ht="16.5" spans="2:3">
      <c r="B15" s="98" t="s">
        <v>11</v>
      </c>
      <c r="C15" s="99">
        <f>C9+C11+C13</f>
        <v>58200</v>
      </c>
    </row>
    <row r="16" ht="16.5" spans="2:3">
      <c r="B16" s="98" t="s">
        <v>14</v>
      </c>
      <c r="C16" s="99">
        <f>C15*0.06</f>
        <v>3492</v>
      </c>
    </row>
    <row r="17" ht="17.25" spans="2:3">
      <c r="B17" s="42" t="s">
        <v>15</v>
      </c>
      <c r="C17" s="100">
        <f>C15+C16</f>
        <v>61692</v>
      </c>
    </row>
    <row r="18" spans="2:3">
      <c r="B18" s="101" t="s">
        <v>16</v>
      </c>
      <c r="C18" s="102"/>
    </row>
    <row r="19" spans="2:3">
      <c r="B19" s="87"/>
      <c r="C19" s="102"/>
    </row>
    <row r="20" spans="2:3">
      <c r="B20" s="103" t="s">
        <v>17</v>
      </c>
      <c r="C20" s="104">
        <f>C11/C15</f>
        <v>0.0412371134020619</v>
      </c>
    </row>
    <row r="21" spans="2:3">
      <c r="B21" s="103" t="s">
        <v>18</v>
      </c>
      <c r="C21" s="104">
        <f>C13/C15</f>
        <v>0.0756013745704467</v>
      </c>
    </row>
    <row r="22" spans="2:2">
      <c r="B22" s="105"/>
    </row>
    <row r="23" spans="2:2">
      <c r="B23" s="49"/>
    </row>
    <row r="24" spans="2:2">
      <c r="B24" s="49"/>
    </row>
    <row r="25" spans="2:2">
      <c r="B25" s="49"/>
    </row>
    <row r="26" spans="2:2">
      <c r="B26" s="49"/>
    </row>
  </sheetData>
  <mergeCells count="4">
    <mergeCell ref="B1:C1"/>
    <mergeCell ref="B8:C8"/>
    <mergeCell ref="B10:C10"/>
    <mergeCell ref="B14:C14"/>
  </mergeCells>
  <hyperlinks>
    <hyperlink ref="C4" r:id="rId1" display="Winnie.yang@ubs-cn.com" tooltip="mailto:Winnie.yang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5"/>
  <sheetViews>
    <sheetView zoomScale="108" zoomScaleNormal="108" zoomScaleSheetLayoutView="90" topLeftCell="A2" workbookViewId="0">
      <selection activeCell="C3" sqref="C3"/>
    </sheetView>
  </sheetViews>
  <sheetFormatPr defaultColWidth="8.875" defaultRowHeight="14.25" outlineLevelCol="7"/>
  <cols>
    <col min="1" max="1" width="5.125" style="3" customWidth="1"/>
    <col min="2" max="2" width="26.375" customWidth="1"/>
    <col min="3" max="3" width="35.0583333333333" style="4" customWidth="1"/>
    <col min="4" max="4" width="17.625" style="4" customWidth="1"/>
    <col min="5" max="5" width="11" style="5" customWidth="1"/>
    <col min="6" max="6" width="11.25" customWidth="1"/>
    <col min="7" max="7" width="10.125" style="3" customWidth="1"/>
    <col min="8" max="8" width="14.875" style="3" customWidth="1"/>
    <col min="9" max="9" width="13.625" customWidth="1"/>
  </cols>
  <sheetData>
    <row r="1" ht="37.5" customHeight="1" spans="2:8">
      <c r="B1" s="6" t="s">
        <v>0</v>
      </c>
      <c r="C1" s="6"/>
      <c r="D1" s="7"/>
      <c r="E1" s="6"/>
      <c r="F1" s="7"/>
      <c r="G1" s="7"/>
      <c r="H1" s="7"/>
    </row>
    <row r="2" ht="16.5" spans="2:8">
      <c r="B2" s="8" t="s">
        <v>1</v>
      </c>
      <c r="C2" s="9" t="s">
        <v>2</v>
      </c>
      <c r="D2" s="10"/>
      <c r="E2" s="11"/>
      <c r="F2" s="11"/>
      <c r="G2" s="12"/>
      <c r="H2" s="12"/>
    </row>
    <row r="3" ht="16.5" spans="2:8">
      <c r="B3" s="8" t="s">
        <v>3</v>
      </c>
      <c r="C3" s="9" t="s">
        <v>4</v>
      </c>
      <c r="D3" s="13"/>
      <c r="E3" s="11"/>
      <c r="F3" s="11"/>
      <c r="G3" s="12"/>
      <c r="H3" s="12"/>
    </row>
    <row r="4" s="1" customFormat="1" ht="16.5" customHeight="1" spans="2:8">
      <c r="B4" s="14" t="s">
        <v>5</v>
      </c>
      <c r="C4" s="15" t="s">
        <v>6</v>
      </c>
      <c r="D4" s="14"/>
      <c r="E4" s="16"/>
      <c r="F4" s="14"/>
      <c r="G4" s="14"/>
      <c r="H4" s="14"/>
    </row>
    <row r="5" s="1" customFormat="1" ht="16.5" customHeight="1" spans="2:8">
      <c r="B5" s="14" t="s">
        <v>7</v>
      </c>
      <c r="C5" s="17"/>
      <c r="D5" s="14"/>
      <c r="E5" s="16"/>
      <c r="F5" s="14"/>
      <c r="G5" s="14"/>
      <c r="H5" s="14"/>
    </row>
    <row r="6" s="1" customFormat="1" ht="16.5" customHeight="1" spans="2:8">
      <c r="B6" s="18"/>
      <c r="C6" s="18"/>
      <c r="D6" s="18"/>
      <c r="E6" s="16"/>
      <c r="F6" s="18"/>
      <c r="G6" s="18"/>
      <c r="H6" s="18"/>
    </row>
    <row r="7" s="1" customFormat="1" ht="30.75" customHeight="1" spans="2:8">
      <c r="B7" s="19" t="s">
        <v>8</v>
      </c>
      <c r="C7" s="20" t="s">
        <v>19</v>
      </c>
      <c r="D7" s="20" t="s">
        <v>20</v>
      </c>
      <c r="E7" s="21" t="s">
        <v>21</v>
      </c>
      <c r="F7" s="21" t="s">
        <v>22</v>
      </c>
      <c r="G7" s="21" t="s">
        <v>23</v>
      </c>
      <c r="H7" s="22" t="s">
        <v>24</v>
      </c>
    </row>
    <row r="8" s="1" customFormat="1" ht="15" spans="2:8">
      <c r="B8" s="72" t="s">
        <v>25</v>
      </c>
      <c r="C8" s="73"/>
      <c r="D8" s="73"/>
      <c r="E8" s="74"/>
      <c r="F8" s="73"/>
      <c r="G8" s="73"/>
      <c r="H8" s="75"/>
    </row>
    <row r="9" s="71" customFormat="1" ht="16.5" spans="2:8">
      <c r="B9" s="76" t="s">
        <v>26</v>
      </c>
      <c r="C9" s="77" t="s">
        <v>27</v>
      </c>
      <c r="D9" s="30">
        <v>2021</v>
      </c>
      <c r="E9" s="31">
        <v>3000</v>
      </c>
      <c r="F9" s="32" t="s">
        <v>28</v>
      </c>
      <c r="G9" s="78">
        <v>3</v>
      </c>
      <c r="H9" s="34">
        <f>SUM(E9*G9)</f>
        <v>9000</v>
      </c>
    </row>
    <row r="10" s="71" customFormat="1" ht="16.5" spans="2:8">
      <c r="B10" s="76" t="s">
        <v>29</v>
      </c>
      <c r="C10" s="77"/>
      <c r="D10" s="30"/>
      <c r="E10" s="31">
        <v>350</v>
      </c>
      <c r="F10" s="32" t="s">
        <v>28</v>
      </c>
      <c r="G10" s="78">
        <v>2</v>
      </c>
      <c r="H10" s="34">
        <f>SUM(E10*G10)</f>
        <v>700</v>
      </c>
    </row>
    <row r="11" s="71" customFormat="1" ht="16.5" spans="2:8">
      <c r="B11" s="76" t="s">
        <v>30</v>
      </c>
      <c r="C11" s="77" t="s">
        <v>31</v>
      </c>
      <c r="D11" s="30"/>
      <c r="E11" s="31">
        <v>400</v>
      </c>
      <c r="F11" s="79" t="s">
        <v>32</v>
      </c>
      <c r="G11" s="78">
        <v>2</v>
      </c>
      <c r="H11" s="34">
        <f>SUM(G11*E11)</f>
        <v>800</v>
      </c>
    </row>
    <row r="12" s="71" customFormat="1" ht="33" spans="2:8">
      <c r="B12" s="76" t="s">
        <v>33</v>
      </c>
      <c r="C12" s="77" t="s">
        <v>34</v>
      </c>
      <c r="D12" s="30"/>
      <c r="E12" s="31">
        <v>1000</v>
      </c>
      <c r="F12" s="80" t="s">
        <v>32</v>
      </c>
      <c r="G12" s="81">
        <v>2</v>
      </c>
      <c r="H12" s="34">
        <f>SUM(G12*E12)</f>
        <v>2000</v>
      </c>
    </row>
    <row r="13" s="71" customFormat="1" ht="16.5" spans="2:8">
      <c r="B13" s="76" t="s">
        <v>35</v>
      </c>
      <c r="C13" s="77" t="s">
        <v>36</v>
      </c>
      <c r="D13" s="30"/>
      <c r="E13" s="31">
        <v>750</v>
      </c>
      <c r="F13" s="80" t="s">
        <v>37</v>
      </c>
      <c r="G13" s="81">
        <v>50</v>
      </c>
      <c r="H13" s="34">
        <f>E13*G13</f>
        <v>37500</v>
      </c>
    </row>
    <row r="14" ht="16.5" spans="1:8">
      <c r="A14"/>
      <c r="B14" s="76" t="s">
        <v>38</v>
      </c>
      <c r="C14" s="77" t="s">
        <v>39</v>
      </c>
      <c r="D14" s="30"/>
      <c r="E14" s="31">
        <v>175</v>
      </c>
      <c r="F14" s="80" t="s">
        <v>40</v>
      </c>
      <c r="G14" s="81">
        <v>8</v>
      </c>
      <c r="H14" s="34">
        <f>E14*G14</f>
        <v>1400</v>
      </c>
    </row>
    <row r="15" ht="16.5" spans="1:8">
      <c r="A15"/>
      <c r="B15" s="82"/>
      <c r="C15" s="83"/>
      <c r="D15" s="83"/>
      <c r="E15" s="84"/>
      <c r="F15" s="83"/>
      <c r="G15" s="83"/>
      <c r="H15" s="85"/>
    </row>
    <row r="16" ht="17.25" spans="2:8">
      <c r="B16" s="42" t="s">
        <v>11</v>
      </c>
      <c r="C16" s="43"/>
      <c r="D16" s="43"/>
      <c r="E16" s="44"/>
      <c r="F16" s="43"/>
      <c r="G16" s="43"/>
      <c r="H16" s="86">
        <f>SUM(H9:H14)</f>
        <v>51400</v>
      </c>
    </row>
    <row r="20" ht="16.5" spans="2:5">
      <c r="B20" s="46"/>
      <c r="C20" s="47"/>
      <c r="D20" s="47"/>
      <c r="E20" s="48"/>
    </row>
    <row r="21" spans="2:5">
      <c r="B21" s="49"/>
      <c r="C21" s="50"/>
      <c r="D21" s="50"/>
      <c r="E21" s="51"/>
    </row>
    <row r="22" spans="2:5">
      <c r="B22" s="49"/>
      <c r="C22" s="50"/>
      <c r="D22" s="50"/>
      <c r="E22" s="51"/>
    </row>
    <row r="23" spans="2:5">
      <c r="B23" s="49"/>
      <c r="C23" s="50"/>
      <c r="D23" s="50"/>
      <c r="E23" s="51"/>
    </row>
    <row r="24" spans="2:5">
      <c r="B24" s="49"/>
      <c r="C24" s="50"/>
      <c r="D24" s="50"/>
      <c r="E24" s="51"/>
    </row>
    <row r="25" spans="2:5">
      <c r="B25" s="49"/>
      <c r="C25" s="52"/>
      <c r="D25" s="52"/>
      <c r="E25" s="51"/>
    </row>
  </sheetData>
  <mergeCells count="5">
    <mergeCell ref="B1:C1"/>
    <mergeCell ref="B8:H8"/>
    <mergeCell ref="B15:G15"/>
    <mergeCell ref="B16:G16"/>
    <mergeCell ref="D9:D14"/>
  </mergeCells>
  <hyperlinks>
    <hyperlink ref="C4" r:id="rId1" display="Winnie.yang@ubs-cn.com" tooltip="mailto:Winnie.yang@ubs-cn.com"/>
  </hyperlinks>
  <pageMargins left="0.75" right="0.75" top="1" bottom="1" header="0.3" footer="0.3"/>
  <pageSetup paperSize="9" scale="94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0"/>
  <sheetViews>
    <sheetView workbookViewId="0">
      <selection activeCell="J28" sqref="J28"/>
    </sheetView>
  </sheetViews>
  <sheetFormatPr defaultColWidth="8.875" defaultRowHeight="14.25"/>
  <cols>
    <col min="1" max="1" width="5.125" style="3" customWidth="1"/>
    <col min="2" max="2" width="26.125" customWidth="1"/>
    <col min="3" max="3" width="40.125" style="4" customWidth="1"/>
    <col min="4" max="4" width="16.875" style="53" customWidth="1"/>
    <col min="5" max="5" width="11" style="5" customWidth="1"/>
    <col min="6" max="6" width="8.375" customWidth="1"/>
    <col min="7" max="7" width="10.125" style="3" customWidth="1"/>
    <col min="8" max="8" width="14.875" style="3" customWidth="1"/>
  </cols>
  <sheetData>
    <row r="1" ht="37.5" customHeight="1" spans="2:8">
      <c r="B1" s="6" t="s">
        <v>0</v>
      </c>
      <c r="C1" s="6"/>
      <c r="D1" s="6"/>
      <c r="E1" s="6"/>
      <c r="F1" s="7"/>
      <c r="G1" s="7"/>
      <c r="H1" s="7"/>
    </row>
    <row r="2" ht="16.5" spans="2:8">
      <c r="B2" s="8" t="s">
        <v>1</v>
      </c>
      <c r="C2" s="9" t="s">
        <v>2</v>
      </c>
      <c r="D2" s="54"/>
      <c r="E2" s="11"/>
      <c r="F2" s="11"/>
      <c r="G2" s="12"/>
      <c r="H2" s="12"/>
    </row>
    <row r="3" ht="16.5" spans="2:8">
      <c r="B3" s="8" t="s">
        <v>3</v>
      </c>
      <c r="C3" s="9" t="s">
        <v>4</v>
      </c>
      <c r="D3" s="55"/>
      <c r="E3" s="11"/>
      <c r="F3" s="11"/>
      <c r="G3" s="12"/>
      <c r="H3" s="12"/>
    </row>
    <row r="4" s="1" customFormat="1" ht="16.5" customHeight="1" spans="2:8">
      <c r="B4" s="14" t="s">
        <v>5</v>
      </c>
      <c r="C4" s="56" t="s">
        <v>6</v>
      </c>
      <c r="D4" s="16"/>
      <c r="E4" s="16"/>
      <c r="F4" s="14"/>
      <c r="G4" s="14"/>
      <c r="H4" s="14"/>
    </row>
    <row r="5" s="1" customFormat="1" ht="16.5" customHeight="1" spans="2:8">
      <c r="B5" s="14" t="s">
        <v>7</v>
      </c>
      <c r="C5" s="17"/>
      <c r="D5" s="16"/>
      <c r="E5" s="16"/>
      <c r="F5" s="14"/>
      <c r="G5" s="14"/>
      <c r="H5" s="14"/>
    </row>
    <row r="6" s="1" customFormat="1" ht="16.5" customHeight="1" spans="2:8">
      <c r="B6" s="18"/>
      <c r="C6" s="18"/>
      <c r="D6" s="16"/>
      <c r="E6" s="16"/>
      <c r="F6" s="18"/>
      <c r="G6" s="18"/>
      <c r="H6" s="18"/>
    </row>
    <row r="7" s="1" customFormat="1" ht="39" customHeight="1" spans="2:8">
      <c r="B7" s="57" t="s">
        <v>8</v>
      </c>
      <c r="C7" s="58" t="s">
        <v>19</v>
      </c>
      <c r="D7" s="58" t="s">
        <v>20</v>
      </c>
      <c r="E7" s="59" t="s">
        <v>21</v>
      </c>
      <c r="F7" s="59" t="s">
        <v>22</v>
      </c>
      <c r="G7" s="59" t="s">
        <v>23</v>
      </c>
      <c r="H7" s="60" t="s">
        <v>24</v>
      </c>
    </row>
    <row r="8" ht="33.75" customHeight="1" spans="2:8">
      <c r="B8" s="23" t="s">
        <v>41</v>
      </c>
      <c r="C8" s="24"/>
      <c r="D8" s="25"/>
      <c r="E8" s="25"/>
      <c r="F8" s="24"/>
      <c r="G8" s="24"/>
      <c r="H8" s="26"/>
    </row>
    <row r="9" s="2" customFormat="1" ht="16.5" spans="1:8">
      <c r="A9" s="27"/>
      <c r="B9" s="28" t="s">
        <v>42</v>
      </c>
      <c r="C9" s="61" t="s">
        <v>43</v>
      </c>
      <c r="D9" s="30"/>
      <c r="E9" s="31">
        <v>150</v>
      </c>
      <c r="F9" s="62" t="s">
        <v>44</v>
      </c>
      <c r="G9" s="63">
        <v>16</v>
      </c>
      <c r="H9" s="34">
        <f>SUM(G9*E9)</f>
        <v>2400</v>
      </c>
    </row>
    <row r="10" s="2" customFormat="1" ht="16.5" spans="1:8">
      <c r="A10" s="27"/>
      <c r="B10" s="35"/>
      <c r="C10" s="64"/>
      <c r="D10" s="37"/>
      <c r="E10" s="38"/>
      <c r="F10" s="65"/>
      <c r="G10" s="66"/>
      <c r="H10" s="41"/>
    </row>
    <row r="11" ht="17.25" spans="2:8">
      <c r="B11" s="42" t="s">
        <v>11</v>
      </c>
      <c r="C11" s="43"/>
      <c r="D11" s="44"/>
      <c r="E11" s="44"/>
      <c r="F11" s="43"/>
      <c r="G11" s="43"/>
      <c r="H11" s="45">
        <f>SUM(H9)</f>
        <v>2400</v>
      </c>
    </row>
    <row r="15" ht="16.5" spans="2:9">
      <c r="B15" s="46"/>
      <c r="C15" s="47"/>
      <c r="D15" s="67"/>
      <c r="E15" s="48"/>
      <c r="I15" s="70"/>
    </row>
    <row r="16" spans="2:5">
      <c r="B16" s="49"/>
      <c r="C16" s="50"/>
      <c r="D16" s="68"/>
      <c r="E16" s="51"/>
    </row>
    <row r="17" spans="2:5">
      <c r="B17" s="49"/>
      <c r="C17" s="50"/>
      <c r="D17" s="68"/>
      <c r="E17" s="51"/>
    </row>
    <row r="18" spans="2:5">
      <c r="B18" s="49"/>
      <c r="C18" s="50"/>
      <c r="D18" s="68"/>
      <c r="E18" s="51"/>
    </row>
    <row r="19" spans="2:5">
      <c r="B19" s="49"/>
      <c r="C19" s="50"/>
      <c r="D19" s="68"/>
      <c r="E19" s="51"/>
    </row>
    <row r="20" spans="2:5">
      <c r="B20" s="49"/>
      <c r="C20" s="52"/>
      <c r="D20" s="69"/>
      <c r="E20" s="51"/>
    </row>
  </sheetData>
  <mergeCells count="3">
    <mergeCell ref="B1:C1"/>
    <mergeCell ref="B8:H8"/>
    <mergeCell ref="B11:G11"/>
  </mergeCells>
  <hyperlinks>
    <hyperlink ref="C4" r:id="rId1" display="Winnie.yang@ubs-cn.com" tooltip="mailto:Winnie.yang@ubs-cn.com"/>
  </hyperlinks>
  <pageMargins left="0.75" right="0.75" top="1" bottom="1" header="0.3" footer="0.3"/>
  <pageSetup paperSize="9" scale="61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1"/>
  <sheetViews>
    <sheetView workbookViewId="0">
      <selection activeCell="D3" sqref="D3"/>
    </sheetView>
  </sheetViews>
  <sheetFormatPr defaultColWidth="8.875" defaultRowHeight="14.25" outlineLevelCol="7"/>
  <cols>
    <col min="1" max="1" width="5.125" style="3" customWidth="1"/>
    <col min="2" max="2" width="30.25" customWidth="1"/>
    <col min="3" max="3" width="39.375" style="4" customWidth="1"/>
    <col min="4" max="4" width="16.875" style="4" customWidth="1"/>
    <col min="5" max="5" width="11" style="5" customWidth="1"/>
    <col min="6" max="6" width="8.375" customWidth="1"/>
    <col min="7" max="7" width="10.125" style="3" customWidth="1"/>
    <col min="8" max="8" width="14.875" style="3" customWidth="1"/>
  </cols>
  <sheetData>
    <row r="1" ht="37.5" customHeight="1" spans="2:8">
      <c r="B1" s="6" t="s">
        <v>0</v>
      </c>
      <c r="C1" s="6"/>
      <c r="D1" s="7"/>
      <c r="E1" s="6"/>
      <c r="F1" s="7"/>
      <c r="G1" s="7"/>
      <c r="H1" s="7"/>
    </row>
    <row r="2" ht="16.5" spans="2:8">
      <c r="B2" s="8" t="s">
        <v>1</v>
      </c>
      <c r="C2" s="9" t="s">
        <v>2</v>
      </c>
      <c r="D2" s="10"/>
      <c r="E2" s="11"/>
      <c r="F2" s="11"/>
      <c r="G2" s="12"/>
      <c r="H2" s="12"/>
    </row>
    <row r="3" ht="16.5" spans="2:8">
      <c r="B3" s="8" t="s">
        <v>3</v>
      </c>
      <c r="C3" s="9" t="s">
        <v>4</v>
      </c>
      <c r="D3" s="13"/>
      <c r="E3" s="11"/>
      <c r="F3" s="11"/>
      <c r="G3" s="12"/>
      <c r="H3" s="12"/>
    </row>
    <row r="4" s="1" customFormat="1" ht="16.5" customHeight="1" spans="2:8">
      <c r="B4" s="14" t="s">
        <v>5</v>
      </c>
      <c r="C4" s="15" t="s">
        <v>6</v>
      </c>
      <c r="D4" s="14"/>
      <c r="E4" s="16"/>
      <c r="F4" s="14"/>
      <c r="G4" s="14"/>
      <c r="H4" s="14"/>
    </row>
    <row r="5" s="1" customFormat="1" ht="16.5" customHeight="1" spans="2:8">
      <c r="B5" s="14" t="s">
        <v>7</v>
      </c>
      <c r="C5" s="17"/>
      <c r="D5" s="14"/>
      <c r="E5" s="16"/>
      <c r="F5" s="14"/>
      <c r="G5" s="14"/>
      <c r="H5" s="14"/>
    </row>
    <row r="6" s="1" customFormat="1" ht="16.5" customHeight="1" spans="2:8">
      <c r="B6" s="18"/>
      <c r="C6" s="18"/>
      <c r="D6" s="18"/>
      <c r="E6" s="16"/>
      <c r="F6" s="18"/>
      <c r="G6" s="18"/>
      <c r="H6" s="18"/>
    </row>
    <row r="7" s="1" customFormat="1" ht="39" customHeight="1" spans="2:8">
      <c r="B7" s="19" t="s">
        <v>8</v>
      </c>
      <c r="C7" s="20" t="s">
        <v>19</v>
      </c>
      <c r="D7" s="20" t="s">
        <v>20</v>
      </c>
      <c r="E7" s="21" t="s">
        <v>21</v>
      </c>
      <c r="F7" s="21" t="s">
        <v>22</v>
      </c>
      <c r="G7" s="21" t="s">
        <v>23</v>
      </c>
      <c r="H7" s="22" t="s">
        <v>24</v>
      </c>
    </row>
    <row r="8" ht="33.75" customHeight="1" spans="2:8">
      <c r="B8" s="23" t="s">
        <v>41</v>
      </c>
      <c r="C8" s="24"/>
      <c r="D8" s="24"/>
      <c r="E8" s="25"/>
      <c r="F8" s="24"/>
      <c r="G8" s="24"/>
      <c r="H8" s="26"/>
    </row>
    <row r="9" s="2" customFormat="1" ht="16.5" spans="1:8">
      <c r="A9" s="27"/>
      <c r="B9" s="28" t="s">
        <v>45</v>
      </c>
      <c r="C9" s="29" t="s">
        <v>46</v>
      </c>
      <c r="D9" s="30"/>
      <c r="E9" s="31">
        <v>2800</v>
      </c>
      <c r="F9" s="32" t="s">
        <v>28</v>
      </c>
      <c r="G9" s="33">
        <v>1</v>
      </c>
      <c r="H9" s="34">
        <f>SUM(G9*E9)</f>
        <v>2800</v>
      </c>
    </row>
    <row r="10" s="2" customFormat="1" ht="16.5" spans="1:8">
      <c r="A10" s="27"/>
      <c r="B10" s="28" t="s">
        <v>47</v>
      </c>
      <c r="C10" s="29"/>
      <c r="D10" s="30"/>
      <c r="E10" s="31">
        <v>800</v>
      </c>
      <c r="F10" s="32" t="s">
        <v>48</v>
      </c>
      <c r="G10" s="33">
        <v>2</v>
      </c>
      <c r="H10" s="34">
        <f>SUM(G10*E10)</f>
        <v>1600</v>
      </c>
    </row>
    <row r="11" s="2" customFormat="1" ht="16.5" spans="1:8">
      <c r="A11" s="27"/>
      <c r="B11" s="35"/>
      <c r="C11" s="36"/>
      <c r="D11" s="37"/>
      <c r="E11" s="38"/>
      <c r="F11" s="39"/>
      <c r="G11" s="40"/>
      <c r="H11" s="41"/>
    </row>
    <row r="12" ht="17.25" spans="2:8">
      <c r="B12" s="42" t="s">
        <v>11</v>
      </c>
      <c r="C12" s="43"/>
      <c r="D12" s="43"/>
      <c r="E12" s="44"/>
      <c r="F12" s="43"/>
      <c r="G12" s="43"/>
      <c r="H12" s="45">
        <f>SUM(H9:H10)</f>
        <v>4400</v>
      </c>
    </row>
    <row r="16" ht="16.5" spans="2:5">
      <c r="B16" s="46"/>
      <c r="C16" s="47"/>
      <c r="D16" s="47"/>
      <c r="E16" s="48"/>
    </row>
    <row r="17" spans="2:5">
      <c r="B17" s="49"/>
      <c r="C17" s="50"/>
      <c r="D17" s="50"/>
      <c r="E17" s="51"/>
    </row>
    <row r="18" spans="2:5">
      <c r="B18" s="49"/>
      <c r="C18" s="50"/>
      <c r="D18" s="50"/>
      <c r="E18" s="51"/>
    </row>
    <row r="19" spans="2:5">
      <c r="B19" s="49"/>
      <c r="C19" s="50"/>
      <c r="D19" s="50"/>
      <c r="E19" s="51"/>
    </row>
    <row r="20" spans="2:5">
      <c r="B20" s="49"/>
      <c r="C20" s="50"/>
      <c r="D20" s="50"/>
      <c r="E20" s="51"/>
    </row>
    <row r="21" spans="2:5">
      <c r="B21" s="49"/>
      <c r="C21" s="52"/>
      <c r="D21" s="52"/>
      <c r="E21" s="51"/>
    </row>
  </sheetData>
  <mergeCells count="3">
    <mergeCell ref="B1:C1"/>
    <mergeCell ref="B8:H8"/>
    <mergeCell ref="B12:G12"/>
  </mergeCells>
  <hyperlinks>
    <hyperlink ref="C4" r:id="rId1" display="Winnie.yang@ubs-cn.com" tooltip="mailto:Winnie.yang@ubs-cn.com"/>
  </hyperlinks>
  <pageMargins left="0.75" right="0.75" top="1" bottom="1" header="0.3" footer="0.3"/>
  <pageSetup paperSize="9" scale="6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Summary</vt:lpstr>
      <vt:lpstr>Video</vt:lpstr>
      <vt:lpstr>Staffing Fee</vt:lpstr>
      <vt:lpstr>Non Rate Card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小野那个野</cp:lastModifiedBy>
  <dcterms:created xsi:type="dcterms:W3CDTF">2016-06-29T09:42:00Z</dcterms:created>
  <cp:lastPrinted>2022-07-04T09:55:00Z</cp:lastPrinted>
  <dcterms:modified xsi:type="dcterms:W3CDTF">2023-01-31T03:21:49Z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B358BB6BB146492882413E8654A950A5</vt:lpwstr>
  </property>
</Properties>
</file>