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阿斯利康\睿英讲堂视频制作\"/>
    </mc:Choice>
  </mc:AlternateContent>
  <xr:revisionPtr revIDLastSave="0" documentId="13_ncr:1_{C4CDA4E3-CC57-4E30-B1C6-DDBF79E720EB}" xr6:coauthVersionLast="45" xr6:coauthVersionMax="45" xr10:uidLastSave="{00000000-0000-0000-0000-000000000000}"/>
  <bookViews>
    <workbookView xWindow="-120" yWindow="-120" windowWidth="24240" windowHeight="13140" activeTab="4" xr2:uid="{00000000-000D-0000-FFFF-FFFF00000000}"/>
  </bookViews>
  <sheets>
    <sheet name="Summary" sheetId="9" r:id="rId1"/>
    <sheet name="Video" sheetId="1" r:id="rId2"/>
    <sheet name="Medical" sheetId="11" r:id="rId3"/>
    <sheet name="Staffing Fee" sheetId="7" r:id="rId4"/>
    <sheet name="Non Rate Card" sheetId="13" r:id="rId5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10" i="13"/>
  <c r="H11" i="13"/>
  <c r="H9" i="13"/>
  <c r="H13" i="13"/>
  <c r="H9" i="7"/>
  <c r="H11" i="7"/>
  <c r="H9" i="11"/>
  <c r="H11" i="11"/>
  <c r="H9" i="1"/>
  <c r="H11" i="1"/>
  <c r="H12" i="1"/>
  <c r="H13" i="1"/>
  <c r="H14" i="1"/>
  <c r="H16" i="1"/>
  <c r="C15" i="9"/>
  <c r="C9" i="9"/>
  <c r="C11" i="9"/>
  <c r="C13" i="9"/>
  <c r="C17" i="9"/>
  <c r="C22" i="9"/>
  <c r="C18" i="9"/>
  <c r="C19" i="9"/>
</calcChain>
</file>

<file path=xl/sharedStrings.xml><?xml version="1.0" encoding="utf-8"?>
<sst xmlns="http://schemas.openxmlformats.org/spreadsheetml/2006/main" count="122" uniqueCount="56">
  <si>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</si>
  <si>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</si>
  <si>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</si>
  <si>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</si>
  <si>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</si>
  <si>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</si>
  <si>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</si>
  <si>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</si>
  <si>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Video</t>
  </si>
  <si>
    <t>Sub-total</t>
  </si>
  <si>
    <t>III. Staffing Fee</t>
  </si>
  <si>
    <t>IV. Non Rate Card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</si>
  <si>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</si>
  <si>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</si>
  <si>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</si>
  <si>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</si>
  <si>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</si>
  <si>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</si>
  <si>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</si>
  <si>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</si>
  <si>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</si>
  <si>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</si>
  <si>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人/天</t>
  </si>
  <si>
    <t>录音设备</t>
  </si>
  <si>
    <t>专业无线声音采集器</t>
  </si>
  <si>
    <t>台/天</t>
  </si>
  <si>
    <t>摄像设备</t>
  </si>
  <si>
    <t>超高清摄像机（带脚架） SONY 或其他品牌同等级别</t>
  </si>
  <si>
    <t>后期剪辑</t>
  </si>
  <si>
    <t>后期剪辑精剪</t>
  </si>
  <si>
    <t>小时/hour(s)</t>
  </si>
  <si>
    <t>动画特效</t>
  </si>
  <si>
    <t>二维动画</t>
  </si>
  <si>
    <t>秒</t>
  </si>
  <si>
    <t>项目管理/人员管理 
Service Fee/Staffing Fee</t>
  </si>
  <si>
    <t>Designer</t>
  </si>
  <si>
    <t>小时</t>
  </si>
  <si>
    <t>化妆师</t>
  </si>
  <si>
    <t>专业化妆师</t>
  </si>
  <si>
    <t>2022阿斯利康睿英讲堂视频制作</t>
  </si>
  <si>
    <r>
      <t>j</t>
    </r>
    <r>
      <rPr>
        <u/>
        <sz val="12"/>
        <color theme="10"/>
        <rFont val="宋体"/>
        <family val="3"/>
        <charset val="134"/>
      </rPr>
      <t>oyce.gao@ubs-cn.com</t>
    </r>
    <phoneticPr fontId="11" type="noConversion"/>
  </si>
  <si>
    <t>项目管理/人员管理 
Service Fee/Staffing Fee</t>
    <phoneticPr fontId="11" type="noConversion"/>
  </si>
  <si>
    <t>资深摄像师</t>
    <phoneticPr fontId="11" type="noConversion"/>
  </si>
  <si>
    <t>5年以上相关经验</t>
    <phoneticPr fontId="11" type="noConversion"/>
  </si>
  <si>
    <t>天</t>
    <phoneticPr fontId="11" type="noConversion"/>
  </si>
  <si>
    <t>Lighting Equiments/LED5400K大灯光</t>
    <phoneticPr fontId="11" type="noConversion"/>
  </si>
  <si>
    <t>小工</t>
    <phoneticPr fontId="11" type="noConversion"/>
  </si>
  <si>
    <t>睿英讲堂推文</t>
    <phoneticPr fontId="11" type="noConversion"/>
  </si>
  <si>
    <t>医学推文撰写</t>
    <phoneticPr fontId="11" type="noConversion"/>
  </si>
  <si>
    <t>根据课件内容撰写推文</t>
    <phoneticPr fontId="11" type="noConversion"/>
  </si>
  <si>
    <t>期</t>
    <phoneticPr fontId="11" type="noConversion"/>
  </si>
  <si>
    <t>推文、幻灯排版</t>
    <phoneticPr fontId="11" type="noConversion"/>
  </si>
  <si>
    <t>II. Medical</t>
  </si>
  <si>
    <r>
      <rPr>
        <sz val="10"/>
        <color rgb="FFFF0000"/>
        <rFont val="宋体"/>
        <family val="3"/>
        <charset val="134"/>
      </rPr>
      <t>注：拍摄在</t>
    </r>
    <r>
      <rPr>
        <sz val="10"/>
        <color rgb="FFFF0000"/>
        <rFont val="Arial"/>
        <family val="2"/>
      </rPr>
      <t>2</t>
    </r>
    <r>
      <rPr>
        <sz val="10"/>
        <color rgb="FFFF0000"/>
        <rFont val="宋体"/>
        <family val="3"/>
        <charset val="134"/>
      </rPr>
      <t>天内完成</t>
    </r>
    <phoneticPr fontId="11" type="noConversion"/>
  </si>
  <si>
    <t>绿背景搭建等设备</t>
    <phoneticPr fontId="11" type="noConversion"/>
  </si>
  <si>
    <t>医学课件视频，视频中包含人像与幻灯（4期，每期5分钟）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</si>
</sst>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&quot;￥&quot;#,##0.00_);[Red]\(&quot;￥&quot;#,##0.00\)"/>
    <numFmt numFmtId="178" formatCode="0_ "/>
    <numFmt numFmtId="179" formatCode="\¥#,##0.00;[Red]\¥#,##0.00"/>
    <numFmt numFmtId="180" formatCode="\¥#,##0.00_);[Red]\(\¥#,##0.00\)"/>
  </numFmts>
  <fonts count="22">
    <font>
      <sz val="12"/>
      <name val="宋体"/>
      <charset val="134"/>
    </font>
    <font>
      <sz val="10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70C0"/>
      <name val="宋体"/>
      <family val="3"/>
      <charset val="134"/>
    </font>
    <font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rgb="FFFF0000"/>
      <name val="Arial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124">
    <xf numFmtId="0" fontId="0" fillId="0" borderId="0" xfId="0">
      <alignment vertical="center"/>
    </xf>
    <xf numFmtId="0" fontId="10" fillId="0" borderId="0" xfId="6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0" xfId="7" applyFont="1" applyAlignment="1">
      <alignment vertical="center"/>
    </xf>
    <xf numFmtId="0" fontId="3" fillId="0" borderId="0" xfId="7" applyFont="1">
      <alignment vertical="center"/>
    </xf>
    <xf numFmtId="176" fontId="1" fillId="0" borderId="0" xfId="7" applyNumberFormat="1" applyFont="1" applyFill="1" applyAlignment="1">
      <alignment horizontal="left"/>
    </xf>
    <xf numFmtId="0" fontId="1" fillId="0" borderId="0" xfId="5" applyFont="1" applyAlignment="1">
      <alignment vertical="center" wrapText="1"/>
    </xf>
    <xf numFmtId="176" fontId="1" fillId="0" borderId="0" xfId="7" applyNumberFormat="1" applyFont="1" applyAlignment="1">
      <alignment horizontal="center"/>
    </xf>
    <xf numFmtId="176" fontId="1" fillId="0" borderId="0" xfId="7" applyNumberFormat="1" applyFont="1" applyFill="1" applyAlignment="1">
      <alignment horizontal="center"/>
    </xf>
    <xf numFmtId="0" fontId="1" fillId="0" borderId="0" xfId="5" applyFont="1" applyAlignment="1">
      <alignment wrapText="1"/>
    </xf>
    <xf numFmtId="0" fontId="3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right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40" fontId="5" fillId="0" borderId="5" xfId="8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7" fontId="5" fillId="0" borderId="6" xfId="2" applyNumberFormat="1" applyFont="1" applyFill="1" applyBorder="1" applyAlignment="1">
      <alignment horizontal="center" vertical="center"/>
    </xf>
    <xf numFmtId="176" fontId="3" fillId="3" borderId="9" xfId="5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horizontal="right" vertical="center"/>
    </xf>
    <xf numFmtId="176" fontId="3" fillId="0" borderId="0" xfId="7" applyNumberFormat="1" applyFont="1" applyFill="1" applyAlignment="1"/>
    <xf numFmtId="176" fontId="3" fillId="0" borderId="0" xfId="7" applyNumberFormat="1" applyFont="1" applyFill="1" applyAlignment="1">
      <alignment wrapText="1"/>
    </xf>
    <xf numFmtId="0" fontId="3" fillId="0" borderId="0" xfId="7" applyFont="1" applyFill="1" applyAlignment="1">
      <alignment horizontal="center" vertical="center"/>
    </xf>
    <xf numFmtId="176" fontId="7" fillId="0" borderId="0" xfId="7" applyNumberFormat="1" applyFont="1" applyFill="1" applyAlignment="1">
      <alignment horizontal="left"/>
    </xf>
    <xf numFmtId="0" fontId="7" fillId="0" borderId="0" xfId="7" applyFont="1" applyFill="1" applyAlignment="1">
      <alignment horizontal="left" vertical="center" wrapText="1"/>
    </xf>
    <xf numFmtId="0" fontId="7" fillId="0" borderId="0" xfId="7" applyFont="1" applyFill="1" applyAlignment="1">
      <alignment horizontal="center" vertical="center"/>
    </xf>
    <xf numFmtId="176" fontId="7" fillId="0" borderId="0" xfId="7" applyNumberFormat="1" applyFont="1" applyFill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wrapText="1"/>
    </xf>
    <xf numFmtId="0" fontId="3" fillId="0" borderId="1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6" fontId="3" fillId="0" borderId="0" xfId="7" applyNumberFormat="1" applyFont="1" applyFill="1" applyAlignment="1">
      <alignment horizontal="center" wrapText="1"/>
    </xf>
    <xf numFmtId="0" fontId="7" fillId="0" borderId="0" xfId="7" applyFont="1" applyFill="1" applyAlignment="1">
      <alignment horizontal="center" vertical="center" wrapText="1"/>
    </xf>
    <xf numFmtId="176" fontId="7" fillId="0" borderId="0" xfId="7" applyNumberFormat="1" applyFont="1" applyFill="1" applyAlignment="1">
      <alignment horizontal="center" wrapText="1"/>
    </xf>
    <xf numFmtId="177" fontId="0" fillId="0" borderId="0" xfId="0" applyNumberForma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9" fontId="1" fillId="0" borderId="5" xfId="8" applyNumberFormat="1" applyFont="1" applyFill="1" applyBorder="1" applyAlignment="1">
      <alignment horizontal="center" vertical="center"/>
    </xf>
    <xf numFmtId="178" fontId="1" fillId="0" borderId="5" xfId="8" applyNumberFormat="1" applyFont="1" applyFill="1" applyBorder="1" applyAlignment="1">
      <alignment horizontal="center" vertical="center"/>
    </xf>
    <xf numFmtId="179" fontId="3" fillId="0" borderId="8" xfId="2" applyNumberFormat="1" applyFont="1" applyFill="1" applyBorder="1" applyAlignment="1">
      <alignment horizontal="right" vertical="center"/>
    </xf>
    <xf numFmtId="180" fontId="3" fillId="3" borderId="11" xfId="5" applyNumberFormat="1" applyFont="1" applyFill="1" applyBorder="1" applyAlignment="1">
      <alignment horizontal="right" vertical="center"/>
    </xf>
    <xf numFmtId="0" fontId="0" fillId="0" borderId="0" xfId="6" applyFont="1" applyFill="1" applyAlignment="1"/>
    <xf numFmtId="0" fontId="1" fillId="0" borderId="5" xfId="8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179" fontId="3" fillId="3" borderId="11" xfId="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180" fontId="3" fillId="0" borderId="6" xfId="2" applyNumberFormat="1" applyFont="1" applyFill="1" applyBorder="1" applyAlignment="1">
      <alignment horizontal="right" vertical="center"/>
    </xf>
    <xf numFmtId="179" fontId="3" fillId="0" borderId="6" xfId="2" applyNumberFormat="1" applyFont="1" applyFill="1" applyBorder="1" applyAlignment="1">
      <alignment horizontal="right" vertical="center"/>
    </xf>
    <xf numFmtId="0" fontId="3" fillId="5" borderId="12" xfId="0" applyFont="1" applyFill="1" applyBorder="1" applyAlignment="1">
      <alignment horizontal="left" vertical="center" wrapText="1"/>
    </xf>
    <xf numFmtId="179" fontId="3" fillId="5" borderId="14" xfId="2" applyNumberFormat="1" applyFont="1" applyFill="1" applyBorder="1" applyAlignment="1">
      <alignment horizontal="right" vertical="center"/>
    </xf>
    <xf numFmtId="179" fontId="3" fillId="0" borderId="14" xfId="2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horizontal="right" vertical="center" wrapText="1"/>
    </xf>
    <xf numFmtId="180" fontId="3" fillId="7" borderId="16" xfId="2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4" fillId="8" borderId="0" xfId="0" applyFont="1" applyFill="1" applyAlignment="1">
      <alignment horizontal="right" vertical="center"/>
    </xf>
    <xf numFmtId="10" fontId="13" fillId="8" borderId="0" xfId="4" applyNumberFormat="1" applyFont="1" applyFill="1" applyAlignment="1">
      <alignment vertical="center"/>
    </xf>
    <xf numFmtId="176" fontId="15" fillId="0" borderId="0" xfId="7" applyNumberFormat="1" applyFont="1" applyFill="1" applyAlignment="1">
      <alignment horizontal="left"/>
    </xf>
    <xf numFmtId="0" fontId="9" fillId="0" borderId="0" xfId="3" applyFill="1" applyBorder="1" applyAlignment="1">
      <alignment horizontal="left" vertical="center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9" fontId="15" fillId="0" borderId="5" xfId="8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5" fillId="0" borderId="17" xfId="0" applyFont="1" applyBorder="1" applyAlignment="1">
      <alignment vertical="center"/>
    </xf>
    <xf numFmtId="0" fontId="5" fillId="0" borderId="17" xfId="0" applyFont="1" applyFill="1" applyBorder="1" applyAlignment="1">
      <alignment horizontal="center" vertical="center" wrapText="1"/>
    </xf>
    <xf numFmtId="40" fontId="5" fillId="0" borderId="17" xfId="8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37" fontId="5" fillId="0" borderId="16" xfId="2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6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76" fontId="19" fillId="0" borderId="0" xfId="7" applyNumberFormat="1" applyFont="1" applyFill="1" applyAlignment="1">
      <alignment horizontal="left"/>
    </xf>
    <xf numFmtId="0" fontId="2" fillId="0" borderId="0" xfId="7" applyFont="1" applyAlignment="1">
      <alignment horizontal="center" vertical="center"/>
    </xf>
    <xf numFmtId="0" fontId="3" fillId="2" borderId="12" xfId="5" applyFont="1" applyFill="1" applyBorder="1" applyAlignment="1">
      <alignment horizontal="left" vertical="center"/>
    </xf>
    <xf numFmtId="0" fontId="4" fillId="2" borderId="14" xfId="5" applyFont="1" applyFill="1" applyBorder="1" applyAlignment="1">
      <alignment horizontal="left" vertical="center"/>
    </xf>
    <xf numFmtId="0" fontId="17" fillId="2" borderId="4" xfId="5" applyFont="1" applyFill="1" applyBorder="1" applyAlignment="1">
      <alignment horizontal="left" vertical="center"/>
    </xf>
    <xf numFmtId="0" fontId="3" fillId="2" borderId="6" xfId="5" applyFont="1" applyFill="1" applyBorder="1" applyAlignment="1">
      <alignment horizontal="left" vertical="center"/>
    </xf>
    <xf numFmtId="0" fontId="3" fillId="2" borderId="14" xfId="5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left" vertical="center"/>
    </xf>
    <xf numFmtId="0" fontId="4" fillId="2" borderId="13" xfId="5" applyFont="1" applyFill="1" applyBorder="1" applyAlignment="1">
      <alignment horizontal="left" vertical="center"/>
    </xf>
    <xf numFmtId="0" fontId="4" fillId="2" borderId="13" xfId="5" applyFont="1" applyFill="1" applyBorder="1" applyAlignment="1">
      <alignment horizontal="center" vertical="center"/>
    </xf>
    <xf numFmtId="0" fontId="3" fillId="0" borderId="7" xfId="7" applyFont="1" applyFill="1" applyBorder="1" applyAlignment="1">
      <alignment horizontal="right" vertical="center" wrapText="1"/>
    </xf>
    <xf numFmtId="0" fontId="3" fillId="0" borderId="0" xfId="7" applyFont="1" applyFill="1" applyBorder="1" applyAlignment="1">
      <alignment horizontal="right" vertical="center" wrapText="1"/>
    </xf>
    <xf numFmtId="0" fontId="3" fillId="0" borderId="0" xfId="7" applyFont="1" applyFill="1" applyBorder="1" applyAlignment="1">
      <alignment horizontal="center" vertical="center" wrapText="1"/>
    </xf>
    <xf numFmtId="176" fontId="3" fillId="3" borderId="9" xfId="5" applyNumberFormat="1" applyFont="1" applyFill="1" applyBorder="1" applyAlignment="1">
      <alignment horizontal="right" vertical="center"/>
    </xf>
    <xf numFmtId="176" fontId="3" fillId="3" borderId="10" xfId="5" applyNumberFormat="1" applyFont="1" applyFill="1" applyBorder="1" applyAlignment="1">
      <alignment horizontal="right" vertical="center"/>
    </xf>
    <xf numFmtId="176" fontId="3" fillId="3" borderId="10" xfId="5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8" fillId="2" borderId="4" xfId="5" applyFont="1" applyFill="1" applyBorder="1" applyAlignment="1">
      <alignment horizontal="left" vertical="center"/>
    </xf>
    <xf numFmtId="0" fontId="4" fillId="2" borderId="5" xfId="5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left" vertical="center"/>
    </xf>
    <xf numFmtId="0" fontId="3" fillId="0" borderId="7" xfId="7" applyFont="1" applyBorder="1" applyAlignment="1">
      <alignment horizontal="right" vertical="center" wrapText="1"/>
    </xf>
    <xf numFmtId="0" fontId="3" fillId="0" borderId="0" xfId="7" applyFont="1" applyBorder="1" applyAlignment="1">
      <alignment horizontal="right" vertical="center" wrapText="1"/>
    </xf>
    <xf numFmtId="0" fontId="17" fillId="2" borderId="4" xfId="5" applyFont="1" applyFill="1" applyBorder="1" applyAlignment="1">
      <alignment horizontal="left" vertical="center" wrapText="1"/>
    </xf>
    <xf numFmtId="0" fontId="3" fillId="2" borderId="5" xfId="5" applyFont="1" applyFill="1" applyBorder="1" applyAlignment="1">
      <alignment horizontal="left" vertical="center"/>
    </xf>
    <xf numFmtId="0" fontId="3" fillId="2" borderId="5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left" vertical="center" wrapText="1"/>
    </xf>
  </cellXfs>
  <cellStyles count="10">
    <cellStyle name="百分比" xfId="4" builtinId="5"/>
    <cellStyle name="常规" xfId="0" builtinId="0"/>
    <cellStyle name="常规 2" xfId="7" xr:uid="{00000000-0005-0000-0000-000002000000}"/>
    <cellStyle name="常规 2 2 2 2" xfId="1" xr:uid="{00000000-0005-0000-0000-000003000000}"/>
    <cellStyle name="常规_flash" xfId="6" xr:uid="{00000000-0005-0000-0000-000004000000}"/>
    <cellStyle name="常规_quotation GW" xfId="8" xr:uid="{00000000-0005-0000-0000-000005000000}"/>
    <cellStyle name="常规_长城会短信相关活动报价1016" xfId="5" xr:uid="{00000000-0005-0000-0000-000006000000}"/>
    <cellStyle name="超链接" xfId="3" builtinId="8"/>
    <cellStyle name="千位分隔" xfId="2" builtinId="3"/>
    <cellStyle name="样式 1" xfId="9" xr:uid="{00000000-0005-0000-0000-000009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yce.gao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opLeftCell="A7" zoomScale="115" zoomScaleNormal="115" workbookViewId="0">
      <selection activeCell="A23" sqref="A23:XFD23"/>
    </sheetView>
  </sheetViews>
  <sheetFormatPr defaultColWidth="8.875" defaultRowHeight="14.25"/>
  <cols>
    <col min="1" max="1" width="5.125" style="3" customWidth="1"/>
    <col min="2" max="2" width="39.625" customWidth="1"/>
    <col min="3" max="3" width="35.125" style="3" customWidth="1"/>
    <col min="4" max="4" width="19.375" customWidth="1"/>
  </cols>
  <sheetData>
    <row r="1" spans="2:4" ht="37.5" customHeight="1">
      <c r="B1" s="97" t="s">
        <v>0</v>
      </c>
      <c r="C1" s="97"/>
    </row>
    <row r="2" spans="2:4" ht="16.5">
      <c r="B2" s="8" t="s">
        <v>1</v>
      </c>
      <c r="C2" s="9" t="s">
        <v>2</v>
      </c>
    </row>
    <row r="3" spans="2:4" ht="16.5">
      <c r="B3" s="8" t="s">
        <v>3</v>
      </c>
      <c r="C3" s="77" t="s">
        <v>39</v>
      </c>
      <c r="D3" s="62"/>
    </row>
    <row r="4" spans="2:4" s="1" customFormat="1" ht="16.5" customHeight="1">
      <c r="B4" s="14" t="s">
        <v>4</v>
      </c>
      <c r="C4" s="78" t="s">
        <v>40</v>
      </c>
    </row>
    <row r="5" spans="2:4" s="1" customFormat="1" ht="16.5" customHeight="1">
      <c r="B5" s="14" t="s">
        <v>5</v>
      </c>
      <c r="C5" s="16"/>
    </row>
    <row r="6" spans="2:4" s="1" customFormat="1" ht="16.5" customHeight="1">
      <c r="B6" s="17"/>
      <c r="C6" s="17"/>
    </row>
    <row r="7" spans="2:4" s="1" customFormat="1" ht="30.75" customHeight="1">
      <c r="B7" s="18" t="s">
        <v>6</v>
      </c>
      <c r="C7" s="21" t="s">
        <v>7</v>
      </c>
    </row>
    <row r="8" spans="2:4" s="1" customFormat="1" ht="16.5">
      <c r="B8" s="98" t="s">
        <v>8</v>
      </c>
      <c r="C8" s="99"/>
    </row>
    <row r="9" spans="2:4" s="1" customFormat="1" ht="16.5">
      <c r="B9" s="63" t="s">
        <v>9</v>
      </c>
      <c r="C9" s="64">
        <f>Video!H16</f>
        <v>64800</v>
      </c>
    </row>
    <row r="10" spans="2:4" s="1" customFormat="1" ht="16.5">
      <c r="B10" s="100" t="s">
        <v>52</v>
      </c>
      <c r="C10" s="101"/>
    </row>
    <row r="11" spans="2:4" ht="16.5">
      <c r="B11" s="63" t="s">
        <v>9</v>
      </c>
      <c r="C11" s="64">
        <f>Medical!H11</f>
        <v>8800</v>
      </c>
    </row>
    <row r="12" spans="2:4" s="1" customFormat="1" ht="16.5">
      <c r="B12" s="98" t="s">
        <v>10</v>
      </c>
      <c r="C12" s="102"/>
    </row>
    <row r="13" spans="2:4" ht="16.5">
      <c r="B13" s="63" t="s">
        <v>9</v>
      </c>
      <c r="C13" s="65">
        <f>'Staffing Fee'!H11</f>
        <v>4800</v>
      </c>
    </row>
    <row r="14" spans="2:4" ht="16.5">
      <c r="B14" s="66" t="s">
        <v>11</v>
      </c>
      <c r="C14" s="67"/>
    </row>
    <row r="15" spans="2:4" ht="16.5">
      <c r="B15" s="63" t="s">
        <v>9</v>
      </c>
      <c r="C15" s="68">
        <f>SUM('Non Rate Card'!H13)</f>
        <v>11600</v>
      </c>
    </row>
    <row r="16" spans="2:4" ht="17.100000000000001" customHeight="1">
      <c r="B16" s="103"/>
      <c r="C16" s="104"/>
    </row>
    <row r="17" spans="2:3" ht="16.5">
      <c r="B17" s="69" t="s">
        <v>9</v>
      </c>
      <c r="C17" s="70">
        <f>C9+C11+C13+C15</f>
        <v>90000</v>
      </c>
    </row>
    <row r="18" spans="2:3" ht="16.5">
      <c r="B18" s="69" t="s">
        <v>12</v>
      </c>
      <c r="C18" s="70">
        <f>C17*0.06</f>
        <v>5400</v>
      </c>
    </row>
    <row r="19" spans="2:3" ht="16.5">
      <c r="B19" s="30" t="s">
        <v>13</v>
      </c>
      <c r="C19" s="57">
        <f>C17+C18</f>
        <v>95400</v>
      </c>
    </row>
    <row r="20" spans="2:3">
      <c r="B20" s="72" t="s">
        <v>14</v>
      </c>
      <c r="C20" s="73"/>
    </row>
    <row r="21" spans="2:3">
      <c r="B21" s="74"/>
      <c r="C21" s="73"/>
    </row>
    <row r="22" spans="2:3">
      <c r="B22" s="75" t="s">
        <v>15</v>
      </c>
      <c r="C22" s="76">
        <f>C13/C17</f>
        <v>5.3333333333333337E-2</v>
      </c>
    </row>
    <row r="23" spans="2:3" ht="16.5">
      <c r="B23" s="32"/>
    </row>
    <row r="24" spans="2:3">
      <c r="B24" s="96" t="s">
        <v>53</v>
      </c>
    </row>
    <row r="25" spans="2:3">
      <c r="B25" s="35"/>
    </row>
    <row r="26" spans="2:3">
      <c r="B26" s="35"/>
    </row>
    <row r="27" spans="2:3">
      <c r="B27" s="35"/>
    </row>
    <row r="28" spans="2:3">
      <c r="B28" s="35"/>
    </row>
  </sheetData>
  <mergeCells count="5">
    <mergeCell ref="B1:C1"/>
    <mergeCell ref="B8:C8"/>
    <mergeCell ref="B10:C10"/>
    <mergeCell ref="B12:C12"/>
    <mergeCell ref="B16:C16"/>
  </mergeCells>
  <phoneticPr fontId="11" type="noConversion"/>
  <hyperlinks>
    <hyperlink ref="C4" r:id="rId1" xr:uid="{00000000-0004-0000-0000-000000000000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zoomScale="108" zoomScaleNormal="108" zoomScaleSheetLayoutView="90" workbookViewId="0">
      <selection activeCell="B18" sqref="B18"/>
    </sheetView>
  </sheetViews>
  <sheetFormatPr defaultColWidth="8.875" defaultRowHeight="14.25"/>
  <cols>
    <col min="1" max="1" width="5.125" style="3" customWidth="1"/>
    <col min="2" max="2" width="26.375" customWidth="1"/>
    <col min="3" max="3" width="32.5" style="4" customWidth="1"/>
    <col min="4" max="4" width="17.625" style="4" customWidth="1"/>
    <col min="5" max="5" width="11" style="5" customWidth="1"/>
    <col min="6" max="6" width="11.25" customWidth="1"/>
    <col min="7" max="7" width="10.125" style="3" customWidth="1"/>
    <col min="8" max="8" width="14.875" style="3" customWidth="1"/>
    <col min="9" max="9" width="13.625" customWidth="1"/>
  </cols>
  <sheetData>
    <row r="1" spans="1:8" ht="37.5" customHeight="1">
      <c r="B1" s="97" t="s">
        <v>0</v>
      </c>
      <c r="C1" s="97"/>
      <c r="D1" s="7"/>
      <c r="E1" s="6"/>
      <c r="F1" s="7"/>
      <c r="G1" s="7"/>
      <c r="H1" s="7"/>
    </row>
    <row r="2" spans="1:8" ht="16.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>
      <c r="B3" s="8" t="s">
        <v>3</v>
      </c>
      <c r="C3" s="77" t="s">
        <v>39</v>
      </c>
      <c r="D3" s="13"/>
      <c r="E3" s="11"/>
      <c r="F3" s="11"/>
      <c r="G3" s="12"/>
      <c r="H3" s="12"/>
    </row>
    <row r="4" spans="1:8" s="1" customFormat="1" ht="16.5" customHeight="1">
      <c r="B4" s="14" t="s">
        <v>4</v>
      </c>
      <c r="C4" s="78" t="s">
        <v>40</v>
      </c>
      <c r="D4" s="14"/>
      <c r="E4" s="15"/>
      <c r="F4" s="14"/>
      <c r="G4" s="14"/>
      <c r="H4" s="14"/>
    </row>
    <row r="5" spans="1:8" s="1" customFormat="1" ht="16.5" customHeight="1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>
      <c r="B6" s="17"/>
      <c r="C6" s="17"/>
      <c r="D6" s="17"/>
      <c r="E6" s="15"/>
      <c r="F6" s="17"/>
      <c r="G6" s="17"/>
      <c r="H6" s="17"/>
    </row>
    <row r="7" spans="1:8" s="1" customFormat="1" ht="30.75" customHeight="1">
      <c r="B7" s="18" t="s">
        <v>6</v>
      </c>
      <c r="C7" s="19" t="s">
        <v>16</v>
      </c>
      <c r="D7" s="19" t="s">
        <v>17</v>
      </c>
      <c r="E7" s="20" t="s">
        <v>18</v>
      </c>
      <c r="F7" s="20" t="s">
        <v>19</v>
      </c>
      <c r="G7" s="20" t="s">
        <v>20</v>
      </c>
      <c r="H7" s="21" t="s">
        <v>21</v>
      </c>
    </row>
    <row r="8" spans="1:8" s="1" customFormat="1" ht="15">
      <c r="B8" s="105" t="s">
        <v>55</v>
      </c>
      <c r="C8" s="106"/>
      <c r="D8" s="106"/>
      <c r="E8" s="107"/>
      <c r="F8" s="106"/>
      <c r="G8" s="106"/>
      <c r="H8" s="99"/>
    </row>
    <row r="9" spans="1:8" s="58" customFormat="1" ht="16.5">
      <c r="B9" s="79" t="s">
        <v>42</v>
      </c>
      <c r="C9" s="80" t="s">
        <v>43</v>
      </c>
      <c r="D9" s="114">
        <v>2021</v>
      </c>
      <c r="E9" s="26">
        <v>3000</v>
      </c>
      <c r="F9" s="27" t="s">
        <v>22</v>
      </c>
      <c r="G9" s="59">
        <v>2</v>
      </c>
      <c r="H9" s="29">
        <f>SUM(E9*G9)</f>
        <v>6000</v>
      </c>
    </row>
    <row r="10" spans="1:8" s="58" customFormat="1" ht="16.5">
      <c r="B10" s="79" t="s">
        <v>46</v>
      </c>
      <c r="C10" s="80"/>
      <c r="D10" s="114"/>
      <c r="E10" s="26">
        <v>350</v>
      </c>
      <c r="F10" s="27" t="s">
        <v>22</v>
      </c>
      <c r="G10" s="59">
        <v>2</v>
      </c>
      <c r="H10" s="29">
        <f>SUM(E10*G10)</f>
        <v>700</v>
      </c>
    </row>
    <row r="11" spans="1:8" s="58" customFormat="1" ht="16.5">
      <c r="B11" s="52" t="s">
        <v>23</v>
      </c>
      <c r="C11" s="53" t="s">
        <v>24</v>
      </c>
      <c r="D11" s="114"/>
      <c r="E11" s="26">
        <v>400</v>
      </c>
      <c r="F11" s="60" t="s">
        <v>25</v>
      </c>
      <c r="G11" s="59">
        <v>2</v>
      </c>
      <c r="H11" s="29">
        <f>SUM(G11*E11)</f>
        <v>800</v>
      </c>
    </row>
    <row r="12" spans="1:8" s="58" customFormat="1" ht="33">
      <c r="B12" s="52" t="s">
        <v>26</v>
      </c>
      <c r="C12" s="53" t="s">
        <v>27</v>
      </c>
      <c r="D12" s="114"/>
      <c r="E12" s="26">
        <v>1000</v>
      </c>
      <c r="F12" s="54" t="s">
        <v>25</v>
      </c>
      <c r="G12" s="55">
        <v>2</v>
      </c>
      <c r="H12" s="29">
        <f>SUM(G12*E12)</f>
        <v>2000</v>
      </c>
    </row>
    <row r="13" spans="1:8" s="58" customFormat="1" ht="16.5">
      <c r="B13" s="52" t="s">
        <v>28</v>
      </c>
      <c r="C13" s="53" t="s">
        <v>29</v>
      </c>
      <c r="D13" s="114"/>
      <c r="E13" s="26">
        <v>750</v>
      </c>
      <c r="F13" s="54" t="s">
        <v>30</v>
      </c>
      <c r="G13" s="55">
        <v>70</v>
      </c>
      <c r="H13" s="29">
        <f>E13*G13</f>
        <v>52500</v>
      </c>
    </row>
    <row r="14" spans="1:8" ht="16.5">
      <c r="A14"/>
      <c r="B14" s="52" t="s">
        <v>31</v>
      </c>
      <c r="C14" s="53" t="s">
        <v>32</v>
      </c>
      <c r="D14" s="114"/>
      <c r="E14" s="26">
        <v>175</v>
      </c>
      <c r="F14" s="54" t="s">
        <v>33</v>
      </c>
      <c r="G14" s="55">
        <v>16</v>
      </c>
      <c r="H14" s="29">
        <f>E14*G14</f>
        <v>2800</v>
      </c>
    </row>
    <row r="15" spans="1:8" ht="16.5">
      <c r="A15"/>
      <c r="B15" s="108"/>
      <c r="C15" s="109"/>
      <c r="D15" s="109"/>
      <c r="E15" s="110"/>
      <c r="F15" s="109"/>
      <c r="G15" s="109"/>
      <c r="H15" s="56"/>
    </row>
    <row r="16" spans="1:8" ht="16.5">
      <c r="B16" s="111" t="s">
        <v>9</v>
      </c>
      <c r="C16" s="112"/>
      <c r="D16" s="112"/>
      <c r="E16" s="113"/>
      <c r="F16" s="112"/>
      <c r="G16" s="112"/>
      <c r="H16" s="61">
        <f>SUM(H9:H14)</f>
        <v>64800</v>
      </c>
    </row>
    <row r="20" spans="2:5" ht="16.5">
      <c r="B20" s="32"/>
      <c r="C20" s="33"/>
      <c r="D20" s="33"/>
      <c r="E20" s="34"/>
    </row>
    <row r="21" spans="2:5">
      <c r="B21" s="35"/>
      <c r="C21" s="36"/>
      <c r="D21" s="36"/>
      <c r="E21" s="37"/>
    </row>
    <row r="22" spans="2:5">
      <c r="B22" s="35"/>
      <c r="C22" s="36"/>
      <c r="D22" s="36"/>
      <c r="E22" s="37"/>
    </row>
    <row r="23" spans="2:5">
      <c r="B23" s="35"/>
      <c r="C23" s="36"/>
      <c r="D23" s="36"/>
      <c r="E23" s="37"/>
    </row>
    <row r="24" spans="2:5">
      <c r="B24" s="35"/>
      <c r="C24" s="36"/>
      <c r="D24" s="36"/>
      <c r="E24" s="37"/>
    </row>
    <row r="25" spans="2:5">
      <c r="B25" s="35"/>
      <c r="C25" s="38"/>
      <c r="D25" s="38"/>
      <c r="E25" s="37"/>
    </row>
  </sheetData>
  <mergeCells count="5">
    <mergeCell ref="B1:C1"/>
    <mergeCell ref="B8:H8"/>
    <mergeCell ref="B15:G15"/>
    <mergeCell ref="B16:G16"/>
    <mergeCell ref="D9:D14"/>
  </mergeCells>
  <phoneticPr fontId="11" type="noConversion"/>
  <hyperlinks>
    <hyperlink ref="C4" r:id="rId1" xr:uid="{49D4CC16-F11B-476B-9D5C-181F6A4594F7}"/>
  </hyperlinks>
  <pageMargins left="0.75" right="0.75" top="1" bottom="1" header="0.3" footer="0.3"/>
  <pageSetup paperSize="9" scale="94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1"/>
  <sheetViews>
    <sheetView workbookViewId="0">
      <selection activeCell="B10" sqref="B10:G10"/>
    </sheetView>
  </sheetViews>
  <sheetFormatPr defaultColWidth="8.875" defaultRowHeight="14.25"/>
  <cols>
    <col min="1" max="1" width="6.375" customWidth="1"/>
    <col min="2" max="2" width="28.375" customWidth="1"/>
    <col min="3" max="3" width="25.375" customWidth="1"/>
    <col min="4" max="4" width="11.875" customWidth="1"/>
    <col min="5" max="5" width="9.75" customWidth="1"/>
    <col min="7" max="7" width="11.375" customWidth="1"/>
    <col min="8" max="8" width="14.875" customWidth="1"/>
  </cols>
  <sheetData>
    <row r="1" spans="2:8" ht="40.5">
      <c r="B1" s="97" t="s">
        <v>0</v>
      </c>
      <c r="C1" s="97"/>
      <c r="D1" s="7"/>
      <c r="E1" s="7"/>
      <c r="F1" s="7"/>
      <c r="G1" s="7"/>
      <c r="H1" s="7"/>
    </row>
    <row r="2" spans="2:8" ht="16.5">
      <c r="B2" s="8" t="s">
        <v>1</v>
      </c>
      <c r="C2" s="9" t="s">
        <v>2</v>
      </c>
      <c r="D2" s="10"/>
      <c r="E2" s="11"/>
      <c r="F2" s="11"/>
      <c r="G2" s="12"/>
      <c r="H2" s="12"/>
    </row>
    <row r="3" spans="2:8" ht="16.5">
      <c r="B3" s="8" t="s">
        <v>3</v>
      </c>
      <c r="C3" s="77" t="s">
        <v>39</v>
      </c>
      <c r="D3" s="13"/>
      <c r="E3" s="11"/>
      <c r="F3" s="11"/>
      <c r="G3" s="12"/>
      <c r="H3" s="12"/>
    </row>
    <row r="4" spans="2:8" ht="16.5">
      <c r="B4" s="14" t="s">
        <v>4</v>
      </c>
      <c r="C4" s="78" t="s">
        <v>40</v>
      </c>
      <c r="D4" s="14"/>
      <c r="E4" s="14"/>
      <c r="F4" s="14"/>
      <c r="G4" s="14"/>
      <c r="H4" s="14"/>
    </row>
    <row r="5" spans="2:8" ht="16.5">
      <c r="B5" s="14" t="s">
        <v>5</v>
      </c>
      <c r="C5" s="16"/>
      <c r="D5" s="14"/>
      <c r="E5" s="14"/>
      <c r="F5" s="14"/>
      <c r="G5" s="14"/>
      <c r="H5" s="14"/>
    </row>
    <row r="6" spans="2:8" ht="16.5">
      <c r="B6" s="17"/>
      <c r="C6" s="17"/>
      <c r="D6" s="17"/>
      <c r="E6" s="17"/>
      <c r="F6" s="17"/>
      <c r="G6" s="17"/>
      <c r="H6" s="17"/>
    </row>
    <row r="7" spans="2:8" ht="60">
      <c r="B7" s="18" t="s">
        <v>6</v>
      </c>
      <c r="C7" s="19" t="s">
        <v>16</v>
      </c>
      <c r="D7" s="19" t="s">
        <v>17</v>
      </c>
      <c r="E7" s="20" t="s">
        <v>18</v>
      </c>
      <c r="F7" s="20" t="s">
        <v>19</v>
      </c>
      <c r="G7" s="20" t="s">
        <v>20</v>
      </c>
      <c r="H7" s="21" t="s">
        <v>21</v>
      </c>
    </row>
    <row r="8" spans="2:8" ht="15.95" customHeight="1">
      <c r="B8" s="115" t="s">
        <v>47</v>
      </c>
      <c r="C8" s="116"/>
      <c r="D8" s="116"/>
      <c r="E8" s="116"/>
      <c r="F8" s="116"/>
      <c r="G8" s="116"/>
      <c r="H8" s="117"/>
    </row>
    <row r="9" spans="2:8" s="2" customFormat="1" ht="30.6" customHeight="1">
      <c r="B9" s="79" t="s">
        <v>48</v>
      </c>
      <c r="C9" s="80" t="s">
        <v>49</v>
      </c>
      <c r="D9" s="25"/>
      <c r="E9" s="26">
        <v>2200</v>
      </c>
      <c r="F9" s="82" t="s">
        <v>50</v>
      </c>
      <c r="G9" s="55">
        <v>4</v>
      </c>
      <c r="H9" s="29">
        <f>SUM(G9*E9)</f>
        <v>8800</v>
      </c>
    </row>
    <row r="10" spans="2:8" ht="16.5">
      <c r="B10" s="118"/>
      <c r="C10" s="119"/>
      <c r="D10" s="119"/>
      <c r="E10" s="119"/>
      <c r="F10" s="119"/>
      <c r="G10" s="119"/>
      <c r="H10" s="56"/>
    </row>
    <row r="11" spans="2:8" ht="16.5">
      <c r="B11" s="111" t="s">
        <v>9</v>
      </c>
      <c r="C11" s="112"/>
      <c r="D11" s="112"/>
      <c r="E11" s="112"/>
      <c r="F11" s="112"/>
      <c r="G11" s="112"/>
      <c r="H11" s="57">
        <f>SUM(H9)</f>
        <v>8800</v>
      </c>
    </row>
  </sheetData>
  <mergeCells count="4">
    <mergeCell ref="B1:C1"/>
    <mergeCell ref="B8:H8"/>
    <mergeCell ref="B10:G10"/>
    <mergeCell ref="B11:G11"/>
  </mergeCells>
  <phoneticPr fontId="11" type="noConversion"/>
  <hyperlinks>
    <hyperlink ref="C4" r:id="rId1" xr:uid="{98793440-D790-43E6-BFFC-810166B7D74B}"/>
  </hyperlinks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0"/>
  <sheetViews>
    <sheetView workbookViewId="0">
      <selection activeCell="G9" sqref="G9"/>
    </sheetView>
  </sheetViews>
  <sheetFormatPr defaultColWidth="8.875" defaultRowHeight="14.25"/>
  <cols>
    <col min="1" max="1" width="5.125" style="3" customWidth="1"/>
    <col min="2" max="2" width="26.125" customWidth="1"/>
    <col min="3" max="3" width="40.125" style="4" customWidth="1"/>
    <col min="4" max="4" width="16.875" style="39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spans="1:9" ht="37.5" customHeight="1">
      <c r="B1" s="97" t="s">
        <v>0</v>
      </c>
      <c r="C1" s="97"/>
      <c r="D1" s="6"/>
      <c r="E1" s="6"/>
      <c r="F1" s="7"/>
      <c r="G1" s="7"/>
      <c r="H1" s="7"/>
    </row>
    <row r="2" spans="1:9" ht="16.5">
      <c r="B2" s="8" t="s">
        <v>1</v>
      </c>
      <c r="C2" s="9" t="s">
        <v>2</v>
      </c>
      <c r="D2" s="40"/>
      <c r="E2" s="11"/>
      <c r="F2" s="11"/>
      <c r="G2" s="12"/>
      <c r="H2" s="12"/>
    </row>
    <row r="3" spans="1:9" ht="16.5">
      <c r="B3" s="8" t="s">
        <v>3</v>
      </c>
      <c r="C3" s="77" t="s">
        <v>39</v>
      </c>
      <c r="D3" s="41"/>
      <c r="E3" s="11"/>
      <c r="F3" s="11"/>
      <c r="G3" s="12"/>
      <c r="H3" s="12"/>
    </row>
    <row r="4" spans="1:9" s="1" customFormat="1" ht="16.5" customHeight="1">
      <c r="B4" s="14" t="s">
        <v>4</v>
      </c>
      <c r="C4" s="78" t="s">
        <v>40</v>
      </c>
      <c r="D4" s="15"/>
      <c r="E4" s="15"/>
      <c r="F4" s="14"/>
      <c r="G4" s="14"/>
      <c r="H4" s="14"/>
    </row>
    <row r="5" spans="1:9" s="1" customFormat="1" ht="16.5" customHeight="1">
      <c r="B5" s="14" t="s">
        <v>5</v>
      </c>
      <c r="C5" s="16"/>
      <c r="D5" s="15"/>
      <c r="E5" s="15"/>
      <c r="F5" s="14"/>
      <c r="G5" s="14"/>
      <c r="H5" s="14"/>
    </row>
    <row r="6" spans="1:9" s="1" customFormat="1" ht="16.5" customHeight="1">
      <c r="B6" s="17"/>
      <c r="C6" s="17"/>
      <c r="D6" s="15"/>
      <c r="E6" s="15"/>
      <c r="F6" s="17"/>
      <c r="G6" s="17"/>
      <c r="H6" s="17"/>
    </row>
    <row r="7" spans="1:9" s="1" customFormat="1" ht="39" customHeight="1">
      <c r="B7" s="42" t="s">
        <v>6</v>
      </c>
      <c r="C7" s="43" t="s">
        <v>16</v>
      </c>
      <c r="D7" s="43" t="s">
        <v>17</v>
      </c>
      <c r="E7" s="44" t="s">
        <v>18</v>
      </c>
      <c r="F7" s="44" t="s">
        <v>19</v>
      </c>
      <c r="G7" s="44" t="s">
        <v>20</v>
      </c>
      <c r="H7" s="45" t="s">
        <v>21</v>
      </c>
    </row>
    <row r="8" spans="1:9" ht="33.75" customHeight="1">
      <c r="B8" s="120" t="s">
        <v>41</v>
      </c>
      <c r="C8" s="121"/>
      <c r="D8" s="122"/>
      <c r="E8" s="122"/>
      <c r="F8" s="121"/>
      <c r="G8" s="121"/>
      <c r="H8" s="101"/>
    </row>
    <row r="9" spans="1:9" s="2" customFormat="1" ht="16.5">
      <c r="A9" s="22"/>
      <c r="B9" s="23" t="s">
        <v>35</v>
      </c>
      <c r="C9" s="81" t="s">
        <v>51</v>
      </c>
      <c r="D9" s="25"/>
      <c r="E9" s="26">
        <v>150</v>
      </c>
      <c r="F9" s="46" t="s">
        <v>36</v>
      </c>
      <c r="G9" s="47">
        <v>32</v>
      </c>
      <c r="H9" s="29">
        <f>SUM(G9*E9)</f>
        <v>4800</v>
      </c>
    </row>
    <row r="10" spans="1:9" s="2" customFormat="1" ht="16.5">
      <c r="A10" s="22"/>
      <c r="B10" s="85"/>
      <c r="C10" s="86"/>
      <c r="D10" s="87"/>
      <c r="E10" s="88"/>
      <c r="F10" s="89"/>
      <c r="G10" s="90"/>
      <c r="H10" s="91"/>
    </row>
    <row r="11" spans="1:9" ht="16.5">
      <c r="B11" s="111" t="s">
        <v>9</v>
      </c>
      <c r="C11" s="112"/>
      <c r="D11" s="113"/>
      <c r="E11" s="113"/>
      <c r="F11" s="112"/>
      <c r="G11" s="112"/>
      <c r="H11" s="31">
        <f>SUM(H9)</f>
        <v>4800</v>
      </c>
    </row>
    <row r="15" spans="1:9" ht="16.5">
      <c r="B15" s="32"/>
      <c r="C15" s="33"/>
      <c r="D15" s="48"/>
      <c r="E15" s="34"/>
      <c r="I15" s="51"/>
    </row>
    <row r="16" spans="1:9">
      <c r="B16" s="35"/>
      <c r="C16" s="36"/>
      <c r="D16" s="49"/>
      <c r="E16" s="37"/>
    </row>
    <row r="17" spans="2:5">
      <c r="B17" s="35"/>
      <c r="C17" s="36"/>
      <c r="D17" s="49"/>
      <c r="E17" s="37"/>
    </row>
    <row r="18" spans="2:5">
      <c r="B18" s="35"/>
      <c r="C18" s="36"/>
      <c r="D18" s="49"/>
      <c r="E18" s="37"/>
    </row>
    <row r="19" spans="2:5">
      <c r="B19" s="35"/>
      <c r="C19" s="36"/>
      <c r="D19" s="49"/>
      <c r="E19" s="37"/>
    </row>
    <row r="20" spans="2:5">
      <c r="B20" s="35"/>
      <c r="C20" s="38"/>
      <c r="D20" s="50"/>
      <c r="E20" s="37"/>
    </row>
  </sheetData>
  <mergeCells count="3">
    <mergeCell ref="B1:C1"/>
    <mergeCell ref="B8:H8"/>
    <mergeCell ref="B11:G11"/>
  </mergeCells>
  <phoneticPr fontId="11" type="noConversion"/>
  <hyperlinks>
    <hyperlink ref="C4" r:id="rId1" xr:uid="{4ED1CB41-BA1F-4B8D-A486-B48A242F8C6C}"/>
  </hyperlinks>
  <pageMargins left="0.75" right="0.75" top="1" bottom="1" header="0.3" footer="0.3"/>
  <pageSetup paperSize="9" scale="61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tabSelected="1" workbookViewId="0">
      <selection activeCell="D17" sqref="D17"/>
    </sheetView>
  </sheetViews>
  <sheetFormatPr defaultColWidth="8.875" defaultRowHeight="14.25"/>
  <cols>
    <col min="1" max="1" width="5.125" style="3" customWidth="1"/>
    <col min="2" max="2" width="30.25" customWidth="1"/>
    <col min="3" max="3" width="28.875" style="4" customWidth="1"/>
    <col min="4" max="4" width="16.875" style="4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spans="1:8" ht="37.5" customHeight="1">
      <c r="B1" s="97" t="s">
        <v>0</v>
      </c>
      <c r="C1" s="97"/>
      <c r="D1" s="7"/>
      <c r="E1" s="6"/>
      <c r="F1" s="7"/>
      <c r="G1" s="7"/>
      <c r="H1" s="7"/>
    </row>
    <row r="2" spans="1:8" ht="16.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>
      <c r="B3" s="8" t="s">
        <v>3</v>
      </c>
      <c r="C3" s="77" t="s">
        <v>39</v>
      </c>
      <c r="D3" s="13"/>
      <c r="E3" s="11"/>
      <c r="F3" s="11"/>
      <c r="G3" s="12"/>
      <c r="H3" s="12"/>
    </row>
    <row r="4" spans="1:8" s="1" customFormat="1" ht="16.5" customHeight="1">
      <c r="B4" s="14" t="s">
        <v>4</v>
      </c>
      <c r="C4" s="78" t="s">
        <v>40</v>
      </c>
      <c r="D4" s="14"/>
      <c r="E4" s="15"/>
      <c r="F4" s="14"/>
      <c r="G4" s="14"/>
      <c r="H4" s="14"/>
    </row>
    <row r="5" spans="1:8" s="1" customFormat="1" ht="16.5" customHeight="1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>
      <c r="B6" s="17"/>
      <c r="C6" s="17"/>
      <c r="D6" s="17"/>
      <c r="E6" s="15"/>
      <c r="F6" s="17"/>
      <c r="G6" s="17"/>
      <c r="H6" s="17"/>
    </row>
    <row r="7" spans="1:8" s="1" customFormat="1" ht="39" customHeight="1">
      <c r="B7" s="18" t="s">
        <v>6</v>
      </c>
      <c r="C7" s="19" t="s">
        <v>16</v>
      </c>
      <c r="D7" s="19" t="s">
        <v>17</v>
      </c>
      <c r="E7" s="20" t="s">
        <v>18</v>
      </c>
      <c r="F7" s="20" t="s">
        <v>19</v>
      </c>
      <c r="G7" s="20" t="s">
        <v>20</v>
      </c>
      <c r="H7" s="21" t="s">
        <v>21</v>
      </c>
    </row>
    <row r="8" spans="1:8" ht="33.75" customHeight="1">
      <c r="B8" s="123" t="s">
        <v>34</v>
      </c>
      <c r="C8" s="121"/>
      <c r="D8" s="121"/>
      <c r="E8" s="122"/>
      <c r="F8" s="121"/>
      <c r="G8" s="121"/>
      <c r="H8" s="101"/>
    </row>
    <row r="9" spans="1:8" s="2" customFormat="1" ht="16.5">
      <c r="A9" s="22"/>
      <c r="B9" s="23" t="s">
        <v>37</v>
      </c>
      <c r="C9" s="24" t="s">
        <v>38</v>
      </c>
      <c r="D9" s="71"/>
      <c r="E9" s="26">
        <v>2800</v>
      </c>
      <c r="F9" s="27" t="s">
        <v>22</v>
      </c>
      <c r="G9" s="28">
        <v>2</v>
      </c>
      <c r="H9" s="29">
        <f>SUM(G9*E9)</f>
        <v>5600</v>
      </c>
    </row>
    <row r="10" spans="1:8" s="2" customFormat="1" ht="16.5">
      <c r="A10" s="22"/>
      <c r="B10" s="23" t="s">
        <v>54</v>
      </c>
      <c r="C10" s="24"/>
      <c r="D10" s="71"/>
      <c r="E10" s="26">
        <v>2200</v>
      </c>
      <c r="F10" s="83" t="s">
        <v>44</v>
      </c>
      <c r="G10" s="28">
        <v>2</v>
      </c>
      <c r="H10" s="29">
        <f t="shared" ref="H10:H11" si="0">SUM(G10*E10)</f>
        <v>4400</v>
      </c>
    </row>
    <row r="11" spans="1:8" s="2" customFormat="1" ht="16.5">
      <c r="A11" s="22"/>
      <c r="B11" s="84" t="s">
        <v>45</v>
      </c>
      <c r="C11" s="24"/>
      <c r="D11" s="71"/>
      <c r="E11" s="26">
        <v>800</v>
      </c>
      <c r="F11" s="83" t="s">
        <v>44</v>
      </c>
      <c r="G11" s="28">
        <v>2</v>
      </c>
      <c r="H11" s="29">
        <f t="shared" si="0"/>
        <v>1600</v>
      </c>
    </row>
    <row r="12" spans="1:8" s="2" customFormat="1" ht="16.5">
      <c r="A12" s="22"/>
      <c r="B12" s="92"/>
      <c r="C12" s="93"/>
      <c r="D12" s="87"/>
      <c r="E12" s="88"/>
      <c r="F12" s="94"/>
      <c r="G12" s="95"/>
      <c r="H12" s="91"/>
    </row>
    <row r="13" spans="1:8" ht="17.25" thickBot="1">
      <c r="B13" s="111" t="s">
        <v>9</v>
      </c>
      <c r="C13" s="112"/>
      <c r="D13" s="112"/>
      <c r="E13" s="113"/>
      <c r="F13" s="112"/>
      <c r="G13" s="112"/>
      <c r="H13" s="31">
        <f>SUM(H9:H11)</f>
        <v>11600</v>
      </c>
    </row>
    <row r="17" spans="2:5" ht="16.5">
      <c r="B17" s="32"/>
      <c r="C17" s="33"/>
      <c r="D17" s="33"/>
      <c r="E17" s="34"/>
    </row>
    <row r="18" spans="2:5">
      <c r="B18" s="35"/>
      <c r="C18" s="36"/>
      <c r="D18" s="36"/>
      <c r="E18" s="37"/>
    </row>
    <row r="19" spans="2:5">
      <c r="B19" s="35"/>
      <c r="C19" s="36"/>
      <c r="D19" s="36"/>
      <c r="E19" s="37"/>
    </row>
    <row r="20" spans="2:5">
      <c r="B20" s="35"/>
      <c r="C20" s="36"/>
      <c r="D20" s="36"/>
      <c r="E20" s="37"/>
    </row>
    <row r="21" spans="2:5">
      <c r="B21" s="35"/>
      <c r="C21" s="36"/>
      <c r="D21" s="36"/>
      <c r="E21" s="37"/>
    </row>
    <row r="22" spans="2:5">
      <c r="B22" s="35"/>
      <c r="C22" s="38"/>
      <c r="D22" s="38"/>
      <c r="E22" s="37"/>
    </row>
  </sheetData>
  <mergeCells count="3">
    <mergeCell ref="B1:C1"/>
    <mergeCell ref="B8:H8"/>
    <mergeCell ref="B13:G13"/>
  </mergeCells>
  <phoneticPr fontId="11" type="noConversion"/>
  <hyperlinks>
    <hyperlink ref="C4" r:id="rId1" xr:uid="{8AFDC3EC-1AB2-4D35-B8F2-E7F0AA23A6DF}"/>
  </hyperlinks>
  <pageMargins left="0.75" right="0.75" top="1" bottom="1" header="0.3" footer="0.3"/>
  <pageSetup paperSize="9" scale="6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Video</vt:lpstr>
      <vt:lpstr>Medical</vt:lpstr>
      <vt:lpstr>Staffing Fee</vt:lpstr>
      <vt:lpstr>Non Rate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UBSB013高华欣 Joyce Gao</cp:lastModifiedBy>
  <cp:lastPrinted>2022-07-04T09:55:23Z</cp:lastPrinted>
  <dcterms:created xsi:type="dcterms:W3CDTF">2016-06-29T09:42:00Z</dcterms:created>
  <dcterms:modified xsi:type="dcterms:W3CDTF">2022-07-04T09:55:55Z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53AA34938C31457E807389270381868F</vt:lpwstr>
  </property>
</Properties>
</file>