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Creative" sheetId="11" r:id="rId2"/>
    <sheet name="Staffing Fee" sheetId="7" r:id="rId3"/>
    <sheet name="Video" sheetId="10" r:id="rId4"/>
    <sheet name="Non Rate Card" sheetId="12" r:id="rId5"/>
  </sheets>
  <calcPr calcId="144525"/>
</workbook>
</file>

<file path=xl/sharedStrings.xml><?xml version="1.0" encoding="utf-8"?>
<sst xmlns="http://schemas.openxmlformats.org/spreadsheetml/2006/main" count="113" uniqueCount="46">
  <si>
    <t>Quotation</t>
  </si>
  <si>
    <t>Client:</t>
  </si>
  <si>
    <t>AstraZeneca</t>
  </si>
  <si>
    <t xml:space="preserve">Project Name: </t>
  </si>
  <si>
    <t>阿斯利康百沃平令畅易拉宝制作及产品摄影项目</t>
  </si>
  <si>
    <t>Supplier Contact Information:</t>
  </si>
  <si>
    <t>chelsea.ye@ubs-cn.com</t>
  </si>
  <si>
    <t>Effective Date:</t>
  </si>
  <si>
    <t>Item</t>
  </si>
  <si>
    <t>Cost</t>
  </si>
  <si>
    <t>I. Creative</t>
  </si>
  <si>
    <t>Sub-total</t>
  </si>
  <si>
    <t>II. Video</t>
  </si>
  <si>
    <t>III. Staffing Fee</t>
  </si>
  <si>
    <t>IIII. Non Rate Card</t>
  </si>
  <si>
    <t>TAX 6%</t>
  </si>
  <si>
    <t>Total</t>
  </si>
  <si>
    <t>Staffing Fee % of total cost</t>
  </si>
  <si>
    <t xml:space="preserve"> Non Rate Card % of total cost</t>
  </si>
  <si>
    <t>Description</t>
  </si>
  <si>
    <t>AZ Annual Rate
(if have, list year)</t>
  </si>
  <si>
    <t>Unit Price</t>
  </si>
  <si>
    <t>Unit</t>
  </si>
  <si>
    <t>Quantity</t>
  </si>
  <si>
    <t>Amount</t>
  </si>
  <si>
    <t>百沃平易拉宝设计*2张</t>
  </si>
  <si>
    <t>海报(new work)</t>
  </si>
  <si>
    <t>根据已有KV进行设计、排版、完稿，尺寸60CM*90CM</t>
  </si>
  <si>
    <t>张</t>
  </si>
  <si>
    <t>易拉宝/X展架(new work)</t>
  </si>
  <si>
    <t>倍择瑞易拉宝设计*2张</t>
  </si>
  <si>
    <t>项目管理/人员管理 
Service Fee/Staffing Fee</t>
  </si>
  <si>
    <t>Designer</t>
  </si>
  <si>
    <t>适用于年度单项标准报价不涵盖的项目</t>
  </si>
  <si>
    <t>小时</t>
  </si>
  <si>
    <t>高级摄影师师（含设备）</t>
  </si>
  <si>
    <t>5年以上相关经验</t>
  </si>
  <si>
    <t>人/天</t>
  </si>
  <si>
    <t>灯光师</t>
  </si>
  <si>
    <t>专业灯光师</t>
  </si>
  <si>
    <t>台/天</t>
  </si>
  <si>
    <t>阿斯利康百沃平onepage及幻灯美化项目</t>
  </si>
  <si>
    <t>线下制作</t>
  </si>
  <si>
    <t>易拉宝制作</t>
  </si>
  <si>
    <t>非 Rate Card</t>
  </si>
  <si>
    <t>个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</si>
</sst>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0.0_ "/>
    <numFmt numFmtId="180" formatCode="#,##0_ "/>
    <numFmt numFmtId="181" formatCode="\¥#,##0.00;[Red]\¥#,##0.00"/>
  </numFmts>
  <fonts count="30">
    <font>
      <sz val="12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theme="4" tint="-0.249977111117893"/>
      <name val="微软雅黑"/>
      <charset val="134"/>
    </font>
    <font>
      <sz val="11"/>
      <color theme="1"/>
      <name val="微软雅黑"/>
      <charset val="134"/>
    </font>
    <font>
      <b/>
      <sz val="10"/>
      <name val="微软雅黑"/>
      <charset val="134"/>
    </font>
    <font>
      <sz val="10"/>
      <name val="Arial"/>
      <charset val="134"/>
    </font>
    <font>
      <b/>
      <sz val="28"/>
      <name val="微软雅黑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3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34" applyNumberFormat="0" applyAlignment="0" applyProtection="0">
      <alignment vertical="center"/>
    </xf>
    <xf numFmtId="0" fontId="20" fillId="10" borderId="35" applyNumberFormat="0" applyAlignment="0" applyProtection="0">
      <alignment vertical="center"/>
    </xf>
    <xf numFmtId="0" fontId="21" fillId="10" borderId="34" applyNumberFormat="0" applyAlignment="0" applyProtection="0">
      <alignment vertical="center"/>
    </xf>
    <xf numFmtId="0" fontId="22" fillId="11" borderId="36" applyNumberFormat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98">
    <xf numFmtId="0" fontId="0" fillId="0" borderId="0" xfId="0">
      <alignment vertical="center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1" fillId="0" borderId="0" xfId="51" applyFont="1">
      <alignment vertical="center"/>
    </xf>
    <xf numFmtId="176" fontId="2" fillId="0" borderId="0" xfId="51" applyNumberFormat="1" applyFont="1" applyFill="1" applyAlignment="1">
      <alignment horizontal="left"/>
    </xf>
    <xf numFmtId="0" fontId="2" fillId="0" borderId="0" xfId="49" applyFont="1" applyAlignment="1">
      <alignment vertical="center" wrapText="1"/>
    </xf>
    <xf numFmtId="176" fontId="2" fillId="0" borderId="0" xfId="51" applyNumberFormat="1" applyFont="1" applyAlignment="1">
      <alignment horizontal="center"/>
    </xf>
    <xf numFmtId="176" fontId="2" fillId="0" borderId="0" xfId="51" applyNumberFormat="1" applyFont="1" applyFill="1" applyAlignment="1">
      <alignment horizontal="center"/>
    </xf>
    <xf numFmtId="0" fontId="2" fillId="0" borderId="0" xfId="49" applyFont="1" applyAlignment="1">
      <alignment wrapText="1"/>
    </xf>
    <xf numFmtId="0" fontId="1" fillId="0" borderId="0" xfId="49" applyFont="1" applyFill="1" applyBorder="1" applyAlignment="1">
      <alignment vertical="center"/>
    </xf>
    <xf numFmtId="0" fontId="3" fillId="0" borderId="0" xfId="6" applyFont="1" applyFill="1" applyBorder="1" applyAlignment="1">
      <alignment horizontal="left" vertical="center"/>
    </xf>
    <xf numFmtId="0" fontId="1" fillId="0" borderId="0" xfId="49" applyFont="1" applyFill="1" applyBorder="1" applyAlignment="1">
      <alignment horizontal="left" vertical="center"/>
    </xf>
    <xf numFmtId="0" fontId="1" fillId="0" borderId="0" xfId="49" applyFont="1" applyFill="1" applyBorder="1" applyAlignment="1">
      <alignment horizontal="right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3" xfId="49" applyFont="1" applyFill="1" applyBorder="1" applyAlignment="1">
      <alignment horizontal="center" vertical="center"/>
    </xf>
    <xf numFmtId="0" fontId="1" fillId="2" borderId="4" xfId="49" applyFont="1" applyFill="1" applyBorder="1" applyAlignment="1">
      <alignment horizontal="left" vertical="center" wrapText="1"/>
    </xf>
    <xf numFmtId="0" fontId="1" fillId="2" borderId="5" xfId="49" applyFont="1" applyFill="1" applyBorder="1" applyAlignment="1">
      <alignment horizontal="left" vertical="center"/>
    </xf>
    <xf numFmtId="0" fontId="1" fillId="2" borderId="6" xfId="49" applyFont="1" applyFill="1" applyBorder="1" applyAlignment="1">
      <alignment horizontal="left" vertical="center"/>
    </xf>
    <xf numFmtId="0" fontId="4" fillId="3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177" fontId="2" fillId="0" borderId="8" xfId="52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37" fontId="4" fillId="0" borderId="9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40" fontId="4" fillId="0" borderId="0" xfId="52" applyNumberFormat="1" applyFont="1" applyFill="1" applyBorder="1" applyAlignment="1">
      <alignment horizontal="center" vertical="center"/>
    </xf>
    <xf numFmtId="9" fontId="2" fillId="0" borderId="0" xfId="52" applyNumberFormat="1" applyFont="1" applyFill="1" applyBorder="1" applyAlignment="1">
      <alignment horizontal="center" vertical="center"/>
    </xf>
    <xf numFmtId="177" fontId="2" fillId="0" borderId="0" xfId="52" applyNumberFormat="1" applyFont="1" applyFill="1" applyBorder="1" applyAlignment="1">
      <alignment horizontal="center" vertical="center"/>
    </xf>
    <xf numFmtId="37" fontId="4" fillId="0" borderId="11" xfId="1" applyNumberFormat="1" applyFont="1" applyFill="1" applyBorder="1" applyAlignment="1">
      <alignment horizontal="center" vertical="center"/>
    </xf>
    <xf numFmtId="176" fontId="1" fillId="4" borderId="12" xfId="49" applyNumberFormat="1" applyFont="1" applyFill="1" applyBorder="1" applyAlignment="1">
      <alignment horizontal="right" vertical="center"/>
    </xf>
    <xf numFmtId="176" fontId="1" fillId="4" borderId="13" xfId="49" applyNumberFormat="1" applyFont="1" applyFill="1" applyBorder="1" applyAlignment="1">
      <alignment horizontal="right" vertical="center"/>
    </xf>
    <xf numFmtId="178" fontId="1" fillId="4" borderId="14" xfId="49" applyNumberFormat="1" applyFont="1" applyFill="1" applyBorder="1" applyAlignment="1">
      <alignment horizontal="right" vertical="center"/>
    </xf>
    <xf numFmtId="0" fontId="0" fillId="0" borderId="0" xfId="50" applyFont="1" applyFill="1" applyAlignment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Fill="1" applyAlignment="1">
      <alignment horizontal="center" vertical="center"/>
    </xf>
    <xf numFmtId="0" fontId="1" fillId="0" borderId="0" xfId="51" applyFont="1" applyFill="1" applyAlignment="1">
      <alignment vertical="center"/>
    </xf>
    <xf numFmtId="0" fontId="2" fillId="0" borderId="0" xfId="49" applyFont="1" applyFill="1" applyAlignment="1">
      <alignment vertical="center" wrapText="1"/>
    </xf>
    <xf numFmtId="0" fontId="2" fillId="0" borderId="0" xfId="49" applyFont="1" applyFill="1" applyAlignment="1">
      <alignment wrapText="1"/>
    </xf>
    <xf numFmtId="0" fontId="4" fillId="0" borderId="8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 wrapText="1"/>
    </xf>
    <xf numFmtId="9" fontId="2" fillId="0" borderId="8" xfId="52" applyNumberFormat="1" applyFont="1" applyFill="1" applyBorder="1" applyAlignment="1">
      <alignment horizontal="center" vertical="center"/>
    </xf>
    <xf numFmtId="176" fontId="1" fillId="4" borderId="17" xfId="49" applyNumberFormat="1" applyFont="1" applyFill="1" applyBorder="1" applyAlignment="1">
      <alignment horizontal="right" vertical="center"/>
    </xf>
    <xf numFmtId="176" fontId="1" fillId="4" borderId="18" xfId="49" applyNumberFormat="1" applyFont="1" applyFill="1" applyBorder="1" applyAlignment="1">
      <alignment horizontal="right" vertical="center"/>
    </xf>
    <xf numFmtId="176" fontId="1" fillId="4" borderId="19" xfId="49" applyNumberFormat="1" applyFont="1" applyFill="1" applyBorder="1" applyAlignment="1">
      <alignment horizontal="right" vertical="center"/>
    </xf>
    <xf numFmtId="178" fontId="1" fillId="4" borderId="20" xfId="49" applyNumberFormat="1" applyFont="1" applyFill="1" applyBorder="1" applyAlignment="1">
      <alignment horizontal="right" vertical="center"/>
    </xf>
    <xf numFmtId="176" fontId="5" fillId="0" borderId="0" xfId="51" applyNumberFormat="1" applyFont="1" applyFill="1" applyAlignment="1"/>
    <xf numFmtId="176" fontId="5" fillId="0" borderId="0" xfId="51" applyNumberFormat="1" applyFont="1" applyFill="1" applyAlignment="1">
      <alignment wrapText="1"/>
    </xf>
    <xf numFmtId="0" fontId="5" fillId="0" borderId="0" xfId="51" applyFont="1" applyFill="1" applyAlignment="1">
      <alignment horizontal="left" vertical="center"/>
    </xf>
    <xf numFmtId="176" fontId="6" fillId="0" borderId="0" xfId="51" applyNumberFormat="1" applyFont="1" applyFill="1" applyAlignment="1">
      <alignment horizontal="left"/>
    </xf>
    <xf numFmtId="0" fontId="6" fillId="0" borderId="0" xfId="51" applyFont="1" applyFill="1" applyAlignment="1">
      <alignment horizontal="left" vertical="center" wrapText="1"/>
    </xf>
    <xf numFmtId="0" fontId="6" fillId="0" borderId="0" xfId="51" applyFont="1" applyFill="1" applyAlignment="1">
      <alignment horizontal="left" vertical="center"/>
    </xf>
    <xf numFmtId="176" fontId="6" fillId="0" borderId="0" xfId="51" applyNumberFormat="1" applyFont="1" applyFill="1" applyAlignment="1">
      <alignment horizontal="left" wrapText="1"/>
    </xf>
    <xf numFmtId="0" fontId="0" fillId="0" borderId="0" xfId="50" applyFill="1"/>
    <xf numFmtId="179" fontId="2" fillId="0" borderId="8" xfId="52" applyNumberFormat="1" applyFont="1" applyFill="1" applyBorder="1" applyAlignment="1">
      <alignment horizontal="center" vertical="center"/>
    </xf>
    <xf numFmtId="180" fontId="1" fillId="0" borderId="0" xfId="51" applyNumberFormat="1" applyFont="1" applyAlignment="1">
      <alignment horizontal="center" vertical="center"/>
    </xf>
    <xf numFmtId="180" fontId="2" fillId="0" borderId="0" xfId="51" applyNumberFormat="1" applyFont="1" applyAlignment="1">
      <alignment horizontal="center"/>
    </xf>
    <xf numFmtId="180" fontId="1" fillId="0" borderId="0" xfId="49" applyNumberFormat="1" applyFont="1" applyFill="1" applyBorder="1" applyAlignment="1">
      <alignment horizontal="center" vertical="center"/>
    </xf>
    <xf numFmtId="180" fontId="1" fillId="0" borderId="2" xfId="49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80" fontId="4" fillId="0" borderId="8" xfId="1" applyNumberFormat="1" applyFont="1" applyBorder="1" applyAlignment="1">
      <alignment horizontal="center" vertical="center"/>
    </xf>
    <xf numFmtId="0" fontId="2" fillId="0" borderId="8" xfId="52" applyFont="1" applyFill="1" applyBorder="1" applyAlignment="1">
      <alignment horizontal="center" vertical="center"/>
    </xf>
    <xf numFmtId="0" fontId="1" fillId="0" borderId="21" xfId="51" applyFont="1" applyFill="1" applyBorder="1" applyAlignment="1">
      <alignment horizontal="right" vertical="center" wrapText="1"/>
    </xf>
    <xf numFmtId="0" fontId="1" fillId="0" borderId="22" xfId="51" applyFont="1" applyFill="1" applyBorder="1" applyAlignment="1">
      <alignment horizontal="right" vertical="center" wrapText="1"/>
    </xf>
    <xf numFmtId="180" fontId="1" fillId="0" borderId="22" xfId="51" applyNumberFormat="1" applyFont="1" applyFill="1" applyBorder="1" applyAlignment="1">
      <alignment horizontal="center" vertical="center" wrapText="1"/>
    </xf>
    <xf numFmtId="0" fontId="1" fillId="0" borderId="23" xfId="51" applyFont="1" applyFill="1" applyBorder="1" applyAlignment="1">
      <alignment horizontal="right" vertical="center" wrapText="1"/>
    </xf>
    <xf numFmtId="181" fontId="1" fillId="0" borderId="14" xfId="1" applyNumberFormat="1" applyFont="1" applyFill="1" applyBorder="1" applyAlignment="1">
      <alignment horizontal="right" vertical="center"/>
    </xf>
    <xf numFmtId="176" fontId="1" fillId="4" borderId="24" xfId="49" applyNumberFormat="1" applyFont="1" applyFill="1" applyBorder="1" applyAlignment="1">
      <alignment horizontal="right" vertical="center"/>
    </xf>
    <xf numFmtId="176" fontId="1" fillId="4" borderId="25" xfId="49" applyNumberFormat="1" applyFont="1" applyFill="1" applyBorder="1" applyAlignment="1">
      <alignment horizontal="right" vertical="center"/>
    </xf>
    <xf numFmtId="181" fontId="1" fillId="4" borderId="26" xfId="49" applyNumberFormat="1" applyFont="1" applyFill="1" applyBorder="1" applyAlignment="1">
      <alignment horizontal="right" vertical="center"/>
    </xf>
    <xf numFmtId="0" fontId="7" fillId="0" borderId="0" xfId="51" applyFont="1" applyAlignment="1">
      <alignment horizontal="center" vertical="center"/>
    </xf>
    <xf numFmtId="0" fontId="0" fillId="0" borderId="0" xfId="0" applyFont="1">
      <alignment vertical="center"/>
    </xf>
    <xf numFmtId="0" fontId="1" fillId="2" borderId="4" xfId="49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right" vertical="center" wrapText="1"/>
    </xf>
    <xf numFmtId="178" fontId="1" fillId="0" borderId="9" xfId="1" applyNumberFormat="1" applyFont="1" applyFill="1" applyBorder="1" applyAlignment="1">
      <alignment horizontal="right" vertical="center"/>
    </xf>
    <xf numFmtId="0" fontId="1" fillId="2" borderId="21" xfId="49" applyFont="1" applyFill="1" applyBorder="1" applyAlignment="1">
      <alignment horizontal="left" vertical="center"/>
    </xf>
    <xf numFmtId="0" fontId="1" fillId="2" borderId="20" xfId="49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right" vertical="center" wrapText="1"/>
    </xf>
    <xf numFmtId="181" fontId="1" fillId="0" borderId="28" xfId="1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right" vertical="center" wrapText="1"/>
    </xf>
    <xf numFmtId="178" fontId="1" fillId="6" borderId="30" xfId="1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9" fillId="7" borderId="0" xfId="0" applyFont="1" applyFill="1" applyAlignment="1">
      <alignment horizontal="right" vertical="center"/>
    </xf>
    <xf numFmtId="10" fontId="2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chelsea.ye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8"/>
  <sheetViews>
    <sheetView tabSelected="1" zoomScale="85" zoomScaleNormal="85" workbookViewId="0">
      <selection activeCell="C22" sqref="C22"/>
    </sheetView>
  </sheetViews>
  <sheetFormatPr defaultColWidth="8.8" defaultRowHeight="15.6" outlineLevelCol="3"/>
  <cols>
    <col min="1" max="1" width="5.1" style="37" customWidth="1"/>
    <col min="2" max="2" width="39.6" customWidth="1"/>
    <col min="3" max="3" width="35.1" style="37" customWidth="1"/>
    <col min="4" max="4" width="19.3" customWidth="1"/>
  </cols>
  <sheetData>
    <row r="1" ht="37.5" customHeight="1" spans="2:3">
      <c r="B1" s="81" t="s">
        <v>0</v>
      </c>
      <c r="C1" s="81"/>
    </row>
    <row r="2" ht="16.2" spans="2:3">
      <c r="B2" s="3" t="s">
        <v>1</v>
      </c>
      <c r="C2" s="4" t="s">
        <v>2</v>
      </c>
    </row>
    <row r="3" ht="16.2" spans="2:4">
      <c r="B3" s="3" t="s">
        <v>3</v>
      </c>
      <c r="C3" s="4" t="s">
        <v>4</v>
      </c>
      <c r="D3" s="82"/>
    </row>
    <row r="4" s="60" customFormat="1" ht="16.5" customHeight="1" spans="2:3">
      <c r="B4" s="9" t="s">
        <v>5</v>
      </c>
      <c r="C4" s="10" t="s">
        <v>6</v>
      </c>
    </row>
    <row r="5" s="60" customFormat="1" ht="16.5" customHeight="1" spans="2:3">
      <c r="B5" s="9" t="s">
        <v>7</v>
      </c>
      <c r="C5" s="11"/>
    </row>
    <row r="6" s="60" customFormat="1" ht="16.5" customHeight="1" spans="2:3">
      <c r="B6" s="12"/>
      <c r="C6" s="12"/>
    </row>
    <row r="7" s="60" customFormat="1" ht="30.75" customHeight="1" spans="2:3">
      <c r="B7" s="13" t="s">
        <v>8</v>
      </c>
      <c r="C7" s="16" t="s">
        <v>9</v>
      </c>
    </row>
    <row r="8" s="60" customFormat="1" ht="16.2" spans="2:3">
      <c r="B8" s="83" t="s">
        <v>10</v>
      </c>
      <c r="C8" s="19"/>
    </row>
    <row r="9" s="60" customFormat="1" ht="16.2" spans="2:3">
      <c r="B9" s="84" t="s">
        <v>11</v>
      </c>
      <c r="C9" s="85">
        <f>Creative!H14</f>
        <v>1600</v>
      </c>
    </row>
    <row r="10" s="60" customFormat="1" ht="16.2" spans="2:3">
      <c r="B10" s="83" t="s">
        <v>12</v>
      </c>
      <c r="C10" s="19"/>
    </row>
    <row r="11" s="60" customFormat="1" ht="16.2" spans="2:3">
      <c r="B11" s="84" t="s">
        <v>11</v>
      </c>
      <c r="C11" s="85">
        <f>Video!H12</f>
        <v>7400</v>
      </c>
    </row>
    <row r="12" s="60" customFormat="1" ht="16.2" spans="2:3">
      <c r="B12" s="83" t="s">
        <v>13</v>
      </c>
      <c r="C12" s="19"/>
    </row>
    <row r="13" s="60" customFormat="1" ht="16.2" spans="2:3">
      <c r="B13" s="84" t="s">
        <v>11</v>
      </c>
      <c r="C13" s="85">
        <f>'Staffing Fee'!H11</f>
        <v>1425</v>
      </c>
    </row>
    <row r="14" s="60" customFormat="1" ht="16.95" spans="2:3">
      <c r="B14" s="86" t="s">
        <v>14</v>
      </c>
      <c r="C14" s="87"/>
    </row>
    <row r="15" s="60" customFormat="1" ht="16.2" spans="2:3">
      <c r="B15" s="88" t="s">
        <v>11</v>
      </c>
      <c r="C15" s="89">
        <f>'Non Rate Card'!H11</f>
        <v>0</v>
      </c>
    </row>
    <row r="16" ht="16.05" customHeight="1" spans="2:3">
      <c r="B16" s="90"/>
      <c r="C16" s="91"/>
    </row>
    <row r="17" ht="16.2" spans="2:3">
      <c r="B17" s="92" t="s">
        <v>11</v>
      </c>
      <c r="C17" s="93">
        <f>C9++C11+C13+C15</f>
        <v>10425</v>
      </c>
    </row>
    <row r="18" ht="16.2" spans="2:3">
      <c r="B18" s="92" t="s">
        <v>15</v>
      </c>
      <c r="C18" s="93">
        <f>C17*0.06</f>
        <v>625.5</v>
      </c>
    </row>
    <row r="19" ht="16.95" spans="2:3">
      <c r="B19" s="33" t="s">
        <v>16</v>
      </c>
      <c r="C19" s="35">
        <f>C17+C18</f>
        <v>11050.5</v>
      </c>
    </row>
    <row r="20" spans="2:3">
      <c r="B20" s="94"/>
      <c r="C20" s="95"/>
    </row>
    <row r="21" spans="2:3">
      <c r="B21" s="96" t="s">
        <v>17</v>
      </c>
      <c r="C21" s="97">
        <f>+C13/C17</f>
        <v>0.136690647482014</v>
      </c>
    </row>
    <row r="22" spans="2:3">
      <c r="B22" s="96" t="s">
        <v>18</v>
      </c>
      <c r="C22" s="97">
        <f>C15/C17</f>
        <v>0</v>
      </c>
    </row>
    <row r="23" spans="2:2">
      <c r="B23" s="53"/>
    </row>
    <row r="24" spans="2:2">
      <c r="B24" s="56"/>
    </row>
    <row r="25" spans="2:2">
      <c r="B25" s="56"/>
    </row>
    <row r="26" spans="2:2">
      <c r="B26" s="56"/>
    </row>
    <row r="27" spans="2:2">
      <c r="B27" s="56"/>
    </row>
    <row r="28" spans="2:2">
      <c r="B28" s="56"/>
    </row>
  </sheetData>
  <mergeCells count="6">
    <mergeCell ref="B1:C1"/>
    <mergeCell ref="B8:C8"/>
    <mergeCell ref="B10:C10"/>
    <mergeCell ref="B12:C12"/>
    <mergeCell ref="B14:C14"/>
    <mergeCell ref="B16:C16"/>
  </mergeCells>
  <hyperlinks>
    <hyperlink ref="C4" r:id="rId1" display="chelsea.ye@ubs-cn.com" tooltip="mailto:chelsea.ye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D9" sqref="D9"/>
    </sheetView>
  </sheetViews>
  <sheetFormatPr defaultColWidth="8.66666666666667" defaultRowHeight="15.6" outlineLevelCol="7"/>
  <cols>
    <col min="2" max="2" width="31.3333333333333" customWidth="1"/>
    <col min="3" max="3" width="50.75" customWidth="1"/>
    <col min="4" max="4" width="8.33333333333333" customWidth="1"/>
    <col min="5" max="5" width="10.6666666666667" customWidth="1"/>
    <col min="6" max="6" width="5.5" customWidth="1"/>
    <col min="7" max="7" width="9.66666666666667" customWidth="1"/>
    <col min="8" max="8" width="12.1666666666667" customWidth="1"/>
  </cols>
  <sheetData>
    <row r="1" ht="16.2" spans="2:8">
      <c r="B1" s="1" t="s">
        <v>0</v>
      </c>
      <c r="C1" s="1"/>
      <c r="D1" s="2"/>
      <c r="E1" s="62"/>
      <c r="F1" s="2"/>
      <c r="G1" s="2"/>
      <c r="H1" s="2"/>
    </row>
    <row r="2" ht="16.2" spans="2:8">
      <c r="B2" s="3" t="s">
        <v>1</v>
      </c>
      <c r="C2" s="4" t="s">
        <v>2</v>
      </c>
      <c r="D2" s="5"/>
      <c r="E2" s="63"/>
      <c r="F2" s="6"/>
      <c r="G2" s="7"/>
      <c r="H2" s="7"/>
    </row>
    <row r="3" ht="16.2" spans="2:8">
      <c r="B3" s="3" t="s">
        <v>3</v>
      </c>
      <c r="C3" s="4" t="s">
        <v>4</v>
      </c>
      <c r="D3" s="8"/>
      <c r="E3" s="63"/>
      <c r="F3" s="6"/>
      <c r="G3" s="7"/>
      <c r="H3" s="7"/>
    </row>
    <row r="4" ht="16.2" spans="2:8">
      <c r="B4" s="9" t="s">
        <v>5</v>
      </c>
      <c r="C4" s="10" t="s">
        <v>6</v>
      </c>
      <c r="D4" s="9"/>
      <c r="E4" s="64"/>
      <c r="F4" s="9"/>
      <c r="G4" s="9"/>
      <c r="H4" s="9"/>
    </row>
    <row r="5" ht="16.2" spans="2:8">
      <c r="B5" s="9" t="s">
        <v>7</v>
      </c>
      <c r="C5" s="11"/>
      <c r="D5" s="9"/>
      <c r="E5" s="64"/>
      <c r="F5" s="9"/>
      <c r="G5" s="9"/>
      <c r="H5" s="9"/>
    </row>
    <row r="6" ht="16.95" spans="2:8">
      <c r="B6" s="12"/>
      <c r="C6" s="12"/>
      <c r="D6" s="12"/>
      <c r="E6" s="64"/>
      <c r="F6" s="12"/>
      <c r="G6" s="12"/>
      <c r="H6" s="12"/>
    </row>
    <row r="7" ht="81" spans="2:8">
      <c r="B7" s="13" t="s">
        <v>8</v>
      </c>
      <c r="C7" s="14" t="s">
        <v>19</v>
      </c>
      <c r="D7" s="14" t="s">
        <v>20</v>
      </c>
      <c r="E7" s="65" t="s">
        <v>21</v>
      </c>
      <c r="F7" s="15" t="s">
        <v>22</v>
      </c>
      <c r="G7" s="15" t="s">
        <v>23</v>
      </c>
      <c r="H7" s="16" t="s">
        <v>24</v>
      </c>
    </row>
    <row r="8" spans="2:8">
      <c r="B8" s="66" t="s">
        <v>25</v>
      </c>
      <c r="C8" s="67"/>
      <c r="D8" s="67"/>
      <c r="E8" s="67"/>
      <c r="F8" s="67"/>
      <c r="G8" s="67"/>
      <c r="H8" s="68"/>
    </row>
    <row r="9" spans="2:8">
      <c r="B9" s="69" t="s">
        <v>26</v>
      </c>
      <c r="C9" s="70" t="s">
        <v>27</v>
      </c>
      <c r="D9" s="22"/>
      <c r="E9" s="71">
        <v>1000</v>
      </c>
      <c r="F9" s="22" t="s">
        <v>28</v>
      </c>
      <c r="G9" s="72">
        <v>1</v>
      </c>
      <c r="H9" s="25">
        <f>SUM(E9*G9)</f>
        <v>1000</v>
      </c>
    </row>
    <row r="10" spans="2:8">
      <c r="B10" s="69" t="s">
        <v>29</v>
      </c>
      <c r="C10" s="70" t="s">
        <v>27</v>
      </c>
      <c r="D10" s="22"/>
      <c r="E10" s="71">
        <v>300</v>
      </c>
      <c r="F10" s="22" t="s">
        <v>28</v>
      </c>
      <c r="G10" s="72">
        <v>2</v>
      </c>
      <c r="H10" s="25">
        <f>SUM(E10*G10)</f>
        <v>600</v>
      </c>
    </row>
    <row r="11" spans="2:8">
      <c r="B11" s="66" t="s">
        <v>30</v>
      </c>
      <c r="C11" s="67"/>
      <c r="D11" s="67"/>
      <c r="E11" s="67"/>
      <c r="F11" s="67"/>
      <c r="G11" s="67"/>
      <c r="H11" s="68"/>
    </row>
    <row r="12" spans="2:8">
      <c r="B12" s="69" t="s">
        <v>29</v>
      </c>
      <c r="C12" s="70" t="s">
        <v>27</v>
      </c>
      <c r="D12" s="22"/>
      <c r="E12" s="71">
        <v>300</v>
      </c>
      <c r="F12" s="22" t="s">
        <v>28</v>
      </c>
      <c r="G12" s="72">
        <v>0</v>
      </c>
      <c r="H12" s="25">
        <f>SUM(E12*G12)</f>
        <v>0</v>
      </c>
    </row>
    <row r="13" ht="16.95" spans="2:8">
      <c r="B13" s="73"/>
      <c r="C13" s="74"/>
      <c r="D13" s="74"/>
      <c r="E13" s="75"/>
      <c r="F13" s="74"/>
      <c r="G13" s="76"/>
      <c r="H13" s="77"/>
    </row>
    <row r="14" ht="16.95" spans="2:8">
      <c r="B14" s="78" t="s">
        <v>11</v>
      </c>
      <c r="C14" s="79"/>
      <c r="D14" s="79"/>
      <c r="E14" s="79"/>
      <c r="F14" s="79"/>
      <c r="G14" s="79"/>
      <c r="H14" s="80">
        <f>H9+H12+H10</f>
        <v>1600</v>
      </c>
    </row>
  </sheetData>
  <mergeCells count="5">
    <mergeCell ref="B1:C1"/>
    <mergeCell ref="B8:H8"/>
    <mergeCell ref="B11:H11"/>
    <mergeCell ref="B13:G13"/>
    <mergeCell ref="B14:G14"/>
  </mergeCells>
  <hyperlinks>
    <hyperlink ref="C4" r:id="rId1" display="chelsea.ye@ubs-cn.com" tooltip="mailto:chelsea.ye@ubs-cn.com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topLeftCell="A2" workbookViewId="0">
      <selection activeCell="C23" sqref="C23"/>
    </sheetView>
  </sheetViews>
  <sheetFormatPr defaultColWidth="8.8" defaultRowHeight="15.6" outlineLevelCol="7"/>
  <cols>
    <col min="1" max="1" width="5.1" style="37" customWidth="1"/>
    <col min="2" max="2" width="26.1" customWidth="1"/>
    <col min="3" max="3" width="40.1" style="38" customWidth="1"/>
    <col min="4" max="4" width="16.8" style="38" customWidth="1"/>
    <col min="5" max="5" width="11" customWidth="1"/>
    <col min="6" max="6" width="8.3" customWidth="1"/>
    <col min="7" max="7" width="10.1" style="37" customWidth="1"/>
    <col min="8" max="8" width="14.8" style="37" customWidth="1"/>
  </cols>
  <sheetData>
    <row r="1" ht="37.5" customHeight="1" spans="2:8">
      <c r="B1" s="1" t="s">
        <v>0</v>
      </c>
      <c r="C1" s="1"/>
      <c r="D1" s="2"/>
      <c r="E1" s="2"/>
      <c r="F1" s="2"/>
      <c r="G1" s="2"/>
      <c r="H1" s="2"/>
    </row>
    <row r="2" ht="16.2" spans="2:8">
      <c r="B2" s="3" t="s">
        <v>1</v>
      </c>
      <c r="C2" s="4" t="s">
        <v>2</v>
      </c>
      <c r="D2" s="5"/>
      <c r="E2" s="6"/>
      <c r="F2" s="6"/>
      <c r="G2" s="7"/>
      <c r="H2" s="7"/>
    </row>
    <row r="3" ht="16.2" spans="2:8">
      <c r="B3" s="3" t="s">
        <v>3</v>
      </c>
      <c r="C3" s="4" t="s">
        <v>4</v>
      </c>
      <c r="D3" s="8"/>
      <c r="E3" s="6"/>
      <c r="F3" s="6"/>
      <c r="G3" s="7"/>
      <c r="H3" s="7"/>
    </row>
    <row r="4" s="60" customFormat="1" ht="16.5" customHeight="1" spans="2:8">
      <c r="B4" s="9" t="s">
        <v>5</v>
      </c>
      <c r="C4" s="10" t="s">
        <v>6</v>
      </c>
      <c r="D4" s="9"/>
      <c r="E4" s="9"/>
      <c r="F4" s="9"/>
      <c r="G4" s="9"/>
      <c r="H4" s="9"/>
    </row>
    <row r="5" s="60" customFormat="1" ht="16.5" customHeight="1" spans="2:8">
      <c r="B5" s="9" t="s">
        <v>7</v>
      </c>
      <c r="C5" s="11"/>
      <c r="D5" s="9"/>
      <c r="E5" s="9"/>
      <c r="F5" s="9"/>
      <c r="G5" s="9"/>
      <c r="H5" s="9"/>
    </row>
    <row r="6" s="60" customFormat="1" ht="16.5" customHeight="1" spans="2:8">
      <c r="B6" s="12"/>
      <c r="C6" s="12"/>
      <c r="D6" s="12"/>
      <c r="E6" s="12"/>
      <c r="F6" s="12"/>
      <c r="G6" s="12"/>
      <c r="H6" s="12"/>
    </row>
    <row r="7" s="60" customFormat="1" ht="39" customHeight="1" spans="2:8">
      <c r="B7" s="13" t="s">
        <v>8</v>
      </c>
      <c r="C7" s="14" t="s">
        <v>19</v>
      </c>
      <c r="D7" s="14" t="s">
        <v>20</v>
      </c>
      <c r="E7" s="15" t="s">
        <v>21</v>
      </c>
      <c r="F7" s="15" t="s">
        <v>22</v>
      </c>
      <c r="G7" s="15" t="s">
        <v>23</v>
      </c>
      <c r="H7" s="16" t="s">
        <v>24</v>
      </c>
    </row>
    <row r="8" ht="33.75" customHeight="1" spans="2:8">
      <c r="B8" s="17" t="s">
        <v>31</v>
      </c>
      <c r="C8" s="18"/>
      <c r="D8" s="18"/>
      <c r="E8" s="18"/>
      <c r="F8" s="18"/>
      <c r="G8" s="18"/>
      <c r="H8" s="19"/>
    </row>
    <row r="9" spans="2:8">
      <c r="B9" s="20" t="s">
        <v>32</v>
      </c>
      <c r="C9" s="21" t="s">
        <v>33</v>
      </c>
      <c r="D9" s="22">
        <v>2021</v>
      </c>
      <c r="E9" s="23">
        <v>150</v>
      </c>
      <c r="F9" s="24" t="s">
        <v>34</v>
      </c>
      <c r="G9" s="61">
        <v>9.5</v>
      </c>
      <c r="H9" s="25">
        <f>SUM(E9*G9)</f>
        <v>1425</v>
      </c>
    </row>
    <row r="10" spans="2:8">
      <c r="B10" s="26"/>
      <c r="C10" s="27"/>
      <c r="D10" s="28"/>
      <c r="E10" s="29"/>
      <c r="F10" s="30"/>
      <c r="G10" s="31"/>
      <c r="H10" s="32"/>
    </row>
    <row r="11" ht="16.95" spans="2:8">
      <c r="B11" s="33" t="s">
        <v>11</v>
      </c>
      <c r="C11" s="34"/>
      <c r="D11" s="34"/>
      <c r="E11" s="34"/>
      <c r="F11" s="34"/>
      <c r="G11" s="34"/>
      <c r="H11" s="35">
        <f>SUM(H9:H9)</f>
        <v>1425</v>
      </c>
    </row>
    <row r="15" spans="2:5">
      <c r="B15" s="53"/>
      <c r="C15" s="54"/>
      <c r="D15" s="54"/>
      <c r="E15" s="55"/>
    </row>
    <row r="16" spans="2:5">
      <c r="B16" s="56"/>
      <c r="C16" s="57"/>
      <c r="D16" s="57"/>
      <c r="E16" s="58"/>
    </row>
    <row r="17" spans="2:5">
      <c r="B17" s="56"/>
      <c r="C17" s="57"/>
      <c r="D17" s="57"/>
      <c r="E17" s="58"/>
    </row>
    <row r="18" spans="2:5">
      <c r="B18" s="56"/>
      <c r="C18" s="57"/>
      <c r="D18" s="57"/>
      <c r="E18" s="58"/>
    </row>
    <row r="19" spans="2:5">
      <c r="B19" s="56"/>
      <c r="C19" s="57"/>
      <c r="D19" s="57"/>
      <c r="E19" s="58"/>
    </row>
    <row r="20" spans="2:5">
      <c r="B20" s="56"/>
      <c r="C20" s="59"/>
      <c r="D20" s="59"/>
      <c r="E20" s="58"/>
    </row>
  </sheetData>
  <mergeCells count="3">
    <mergeCell ref="B1:C1"/>
    <mergeCell ref="B8:H8"/>
    <mergeCell ref="B11:G11"/>
  </mergeCells>
  <hyperlinks>
    <hyperlink ref="C4" r:id="rId1" display="chelsea.ye@ubs-cn.com" tooltip="mailto:chelsea.ye@ubs-cn.com"/>
  </hyperlinks>
  <pageMargins left="0.75" right="0.75" top="1" bottom="1" header="0.3" footer="0.3"/>
  <pageSetup paperSize="9" scale="6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1"/>
  <sheetViews>
    <sheetView workbookViewId="0">
      <selection activeCell="C35" sqref="C35"/>
    </sheetView>
  </sheetViews>
  <sheetFormatPr defaultColWidth="8.8" defaultRowHeight="15.6" outlineLevelCol="7"/>
  <cols>
    <col min="1" max="1" width="5.1" style="37" customWidth="1"/>
    <col min="2" max="2" width="26.1" customWidth="1"/>
    <col min="3" max="3" width="48.6666666666667" style="38" customWidth="1"/>
    <col min="4" max="4" width="16.8" style="38" customWidth="1"/>
    <col min="5" max="5" width="11" customWidth="1"/>
    <col min="6" max="6" width="8.3" customWidth="1"/>
    <col min="7" max="7" width="10.1" style="37" customWidth="1"/>
    <col min="8" max="8" width="14.8" style="37" customWidth="1"/>
  </cols>
  <sheetData>
    <row r="1" ht="37.5" customHeight="1" spans="2:8">
      <c r="B1" s="39" t="s">
        <v>0</v>
      </c>
      <c r="C1" s="39"/>
      <c r="D1" s="40"/>
      <c r="E1" s="40"/>
      <c r="F1" s="40"/>
      <c r="G1" s="40"/>
      <c r="H1" s="40"/>
    </row>
    <row r="2" ht="16.2" spans="2:8">
      <c r="B2" s="40" t="s">
        <v>1</v>
      </c>
      <c r="C2" s="4" t="s">
        <v>2</v>
      </c>
      <c r="D2" s="41"/>
      <c r="E2" s="7"/>
      <c r="F2" s="7"/>
      <c r="G2" s="7"/>
      <c r="H2" s="7"/>
    </row>
    <row r="3" ht="16.2" spans="2:8">
      <c r="B3" s="40" t="s">
        <v>3</v>
      </c>
      <c r="C3" s="4" t="s">
        <v>4</v>
      </c>
      <c r="D3" s="42"/>
      <c r="E3" s="7"/>
      <c r="F3" s="7"/>
      <c r="G3" s="7"/>
      <c r="H3" s="7"/>
    </row>
    <row r="4" s="36" customFormat="1" ht="16.5" customHeight="1" spans="2:8">
      <c r="B4" s="9" t="s">
        <v>5</v>
      </c>
      <c r="C4" s="10" t="s">
        <v>6</v>
      </c>
      <c r="D4" s="9"/>
      <c r="E4" s="9"/>
      <c r="F4" s="9"/>
      <c r="G4" s="9"/>
      <c r="H4" s="9"/>
    </row>
    <row r="5" s="36" customFormat="1" ht="16.5" customHeight="1" spans="2:8">
      <c r="B5" s="9" t="s">
        <v>7</v>
      </c>
      <c r="C5" s="11"/>
      <c r="D5" s="9"/>
      <c r="E5" s="9"/>
      <c r="F5" s="9"/>
      <c r="G5" s="9"/>
      <c r="H5" s="9"/>
    </row>
    <row r="6" s="36" customFormat="1" ht="16.5" customHeight="1" spans="2:8">
      <c r="B6" s="12"/>
      <c r="C6" s="12"/>
      <c r="D6" s="12"/>
      <c r="E6" s="12"/>
      <c r="F6" s="12"/>
      <c r="G6" s="12"/>
      <c r="H6" s="12"/>
    </row>
    <row r="7" s="36" customFormat="1" ht="39" customHeight="1" spans="2:8">
      <c r="B7" s="13" t="s">
        <v>8</v>
      </c>
      <c r="C7" s="14" t="s">
        <v>19</v>
      </c>
      <c r="D7" s="14" t="s">
        <v>20</v>
      </c>
      <c r="E7" s="15" t="s">
        <v>21</v>
      </c>
      <c r="F7" s="15" t="s">
        <v>22</v>
      </c>
      <c r="G7" s="15" t="s">
        <v>23</v>
      </c>
      <c r="H7" s="16" t="s">
        <v>24</v>
      </c>
    </row>
    <row r="8" ht="33.75" customHeight="1" spans="2:8">
      <c r="B8" s="17" t="s">
        <v>31</v>
      </c>
      <c r="C8" s="18"/>
      <c r="D8" s="18"/>
      <c r="E8" s="18"/>
      <c r="F8" s="18"/>
      <c r="G8" s="18"/>
      <c r="H8" s="19"/>
    </row>
    <row r="9" spans="2:8">
      <c r="B9" s="43" t="s">
        <v>35</v>
      </c>
      <c r="C9" s="43" t="s">
        <v>36</v>
      </c>
      <c r="D9" s="44">
        <v>2021</v>
      </c>
      <c r="E9" s="23">
        <v>2500</v>
      </c>
      <c r="F9" s="45" t="s">
        <v>37</v>
      </c>
      <c r="G9" s="23">
        <v>2</v>
      </c>
      <c r="H9" s="25">
        <f>SUM(E9*G9)</f>
        <v>5000</v>
      </c>
    </row>
    <row r="10" spans="2:8">
      <c r="B10" s="46" t="s">
        <v>38</v>
      </c>
      <c r="C10" s="43" t="s">
        <v>39</v>
      </c>
      <c r="D10" s="47"/>
      <c r="E10" s="23">
        <v>1200</v>
      </c>
      <c r="F10" s="48" t="s">
        <v>40</v>
      </c>
      <c r="G10" s="23">
        <v>2</v>
      </c>
      <c r="H10" s="25">
        <f>SUM(E10*G10)</f>
        <v>2400</v>
      </c>
    </row>
    <row r="11" ht="16.35" spans="2:8">
      <c r="B11" s="26"/>
      <c r="C11" s="27"/>
      <c r="D11" s="28"/>
      <c r="E11" s="29"/>
      <c r="F11" s="30"/>
      <c r="G11" s="31"/>
      <c r="H11" s="32"/>
    </row>
    <row r="12" ht="16.95" spans="2:8">
      <c r="B12" s="49" t="s">
        <v>11</v>
      </c>
      <c r="C12" s="50"/>
      <c r="D12" s="50"/>
      <c r="E12" s="50"/>
      <c r="F12" s="50"/>
      <c r="G12" s="51"/>
      <c r="H12" s="52">
        <f>SUM(H9:H11)</f>
        <v>7400</v>
      </c>
    </row>
    <row r="16" spans="2:5">
      <c r="B16" s="53"/>
      <c r="C16" s="54"/>
      <c r="D16" s="54"/>
      <c r="E16" s="55"/>
    </row>
    <row r="17" spans="2:5">
      <c r="B17" s="56"/>
      <c r="C17" s="57"/>
      <c r="D17" s="57"/>
      <c r="E17" s="58"/>
    </row>
    <row r="18" spans="2:5">
      <c r="B18" s="56"/>
      <c r="C18" s="57"/>
      <c r="D18" s="57"/>
      <c r="E18" s="58"/>
    </row>
    <row r="19" spans="2:5">
      <c r="B19" s="56"/>
      <c r="C19" s="57"/>
      <c r="D19" s="57"/>
      <c r="E19" s="58"/>
    </row>
    <row r="20" spans="2:5">
      <c r="B20" s="56"/>
      <c r="C20" s="57"/>
      <c r="D20" s="57"/>
      <c r="E20" s="58"/>
    </row>
    <row r="21" spans="2:5">
      <c r="B21" s="56"/>
      <c r="C21" s="59"/>
      <c r="D21" s="59"/>
      <c r="E21" s="58"/>
    </row>
  </sheetData>
  <mergeCells count="4">
    <mergeCell ref="B1:C1"/>
    <mergeCell ref="B8:H8"/>
    <mergeCell ref="B12:G12"/>
    <mergeCell ref="D9:D10"/>
  </mergeCells>
  <hyperlinks>
    <hyperlink ref="C4" r:id="rId1" display="chelsea.ye@ubs-cn.com" tooltip="mailto:chelsea.ye@ubs-cn.com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1"/>
  <sheetViews>
    <sheetView workbookViewId="0">
      <selection activeCell="C14" sqref="C14"/>
    </sheetView>
  </sheetViews>
  <sheetFormatPr defaultColWidth="8.66666666666667" defaultRowHeight="15.6" outlineLevelCol="7"/>
  <cols>
    <col min="2" max="2" width="31.3333333333333" customWidth="1"/>
    <col min="3" max="3" width="37.8333333333333" customWidth="1"/>
    <col min="4" max="4" width="8.33333333333333" customWidth="1"/>
    <col min="5" max="5" width="10.6666666666667" customWidth="1"/>
    <col min="6" max="6" width="5.5" customWidth="1"/>
    <col min="7" max="7" width="9.66666666666667" customWidth="1"/>
    <col min="8" max="8" width="11.5" customWidth="1"/>
  </cols>
  <sheetData>
    <row r="1" ht="16.2" spans="2:8">
      <c r="B1" s="1" t="s">
        <v>0</v>
      </c>
      <c r="C1" s="1"/>
      <c r="D1" s="2"/>
      <c r="E1" s="2"/>
      <c r="F1" s="2"/>
      <c r="G1" s="2"/>
      <c r="H1" s="2"/>
    </row>
    <row r="2" ht="16.2" spans="2:8">
      <c r="B2" s="3" t="s">
        <v>1</v>
      </c>
      <c r="C2" s="4" t="s">
        <v>2</v>
      </c>
      <c r="D2" s="5"/>
      <c r="E2" s="6"/>
      <c r="F2" s="6"/>
      <c r="G2" s="7"/>
      <c r="H2" s="7"/>
    </row>
    <row r="3" ht="16.2" spans="2:8">
      <c r="B3" s="3" t="s">
        <v>3</v>
      </c>
      <c r="C3" s="4" t="s">
        <v>41</v>
      </c>
      <c r="D3" s="8"/>
      <c r="E3" s="6"/>
      <c r="F3" s="6"/>
      <c r="G3" s="7"/>
      <c r="H3" s="7"/>
    </row>
    <row r="4" ht="16.2" spans="2:8">
      <c r="B4" s="9" t="s">
        <v>5</v>
      </c>
      <c r="C4" s="10" t="s">
        <v>6</v>
      </c>
      <c r="D4" s="9"/>
      <c r="E4" s="9"/>
      <c r="F4" s="9"/>
      <c r="G4" s="9"/>
      <c r="H4" s="9"/>
    </row>
    <row r="5" ht="16.2" spans="2:8">
      <c r="B5" s="9" t="s">
        <v>7</v>
      </c>
      <c r="C5" s="11"/>
      <c r="D5" s="9"/>
      <c r="E5" s="9"/>
      <c r="F5" s="9"/>
      <c r="G5" s="9"/>
      <c r="H5" s="9"/>
    </row>
    <row r="6" ht="16.95" spans="2:8">
      <c r="B6" s="12"/>
      <c r="C6" s="12"/>
      <c r="D6" s="12"/>
      <c r="E6" s="12"/>
      <c r="F6" s="12"/>
      <c r="G6" s="12"/>
      <c r="H6" s="12"/>
    </row>
    <row r="7" ht="81" spans="2:8">
      <c r="B7" s="13" t="s">
        <v>8</v>
      </c>
      <c r="C7" s="14" t="s">
        <v>19</v>
      </c>
      <c r="D7" s="14" t="s">
        <v>20</v>
      </c>
      <c r="E7" s="15" t="s">
        <v>21</v>
      </c>
      <c r="F7" s="15" t="s">
        <v>22</v>
      </c>
      <c r="G7" s="15" t="s">
        <v>23</v>
      </c>
      <c r="H7" s="16" t="s">
        <v>24</v>
      </c>
    </row>
    <row r="8" ht="16.2" spans="2:8">
      <c r="B8" s="17" t="s">
        <v>42</v>
      </c>
      <c r="C8" s="18"/>
      <c r="D8" s="18"/>
      <c r="E8" s="18"/>
      <c r="F8" s="18"/>
      <c r="G8" s="18"/>
      <c r="H8" s="19"/>
    </row>
    <row r="9" spans="2:8">
      <c r="B9" s="20" t="s">
        <v>43</v>
      </c>
      <c r="C9" s="21" t="s">
        <v>44</v>
      </c>
      <c r="D9" s="22"/>
      <c r="E9" s="23">
        <v>155</v>
      </c>
      <c r="F9" s="24" t="s">
        <v>45</v>
      </c>
      <c r="G9" s="23">
        <v>0</v>
      </c>
      <c r="H9" s="25">
        <f>SUM(E9*G9)</f>
        <v>0</v>
      </c>
    </row>
    <row r="10" spans="2:8">
      <c r="B10" s="26"/>
      <c r="C10" s="27"/>
      <c r="D10" s="28"/>
      <c r="E10" s="29"/>
      <c r="F10" s="30"/>
      <c r="G10" s="31"/>
      <c r="H10" s="32"/>
    </row>
    <row r="11" ht="16.95" spans="2:8">
      <c r="B11" s="33" t="s">
        <v>11</v>
      </c>
      <c r="C11" s="34"/>
      <c r="D11" s="34"/>
      <c r="E11" s="34"/>
      <c r="F11" s="34"/>
      <c r="G11" s="34"/>
      <c r="H11" s="35">
        <f>SUM(H9:H10)</f>
        <v>0</v>
      </c>
    </row>
  </sheetData>
  <mergeCells count="3">
    <mergeCell ref="B1:C1"/>
    <mergeCell ref="B8:H8"/>
    <mergeCell ref="B11:G11"/>
  </mergeCells>
  <hyperlinks>
    <hyperlink ref="C4" r:id="rId1" display="chelsea.ye@ubs-cn.com" tooltip="mailto:chelsea.ye@ubs-cn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Creative</vt:lpstr>
      <vt:lpstr>Staffing Fee</vt:lpstr>
      <vt:lpstr>Video</vt:lpstr>
      <vt:lpstr>Non Rate Card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Luxxxxx_</cp:lastModifiedBy>
  <dcterms:created xsi:type="dcterms:W3CDTF">2016-06-29T09:42:00Z</dcterms:created>
  <cp:lastPrinted>2021-01-08T06:16:00Z</cp:lastPrinted>
  <dcterms:modified xsi:type="dcterms:W3CDTF">2023-09-19T02:04:59Z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866C5087C98441E388B231C3F9938ED7_13</vt:lpwstr>
  </property>
</Properties>
</file>