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 activeTab="4"/>
  </bookViews>
  <sheets>
    <sheet name="Summary" sheetId="9" r:id="rId1"/>
    <sheet name="Creative" sheetId="11" r:id="rId2"/>
    <sheet name="Video" sheetId="10" r:id="rId3"/>
    <sheet name="Staffing Fee" sheetId="7" r:id="rId4"/>
    <sheet name="Non Rate Card" sheetId="12" r:id="rId5"/>
  </sheets>
  <calcPr calcId="152511"/>
</workbook>
</file>

<file path=xl/calcChain.xml><?xml version="1.0" encoding="utf-8"?>
<calcChain xmlns="http://schemas.openxmlformats.org/spreadsheetml/2006/main">
  <c r="H9" i="12" l="1"/>
  <c r="H11" i="12" s="1"/>
  <c r="C15" i="9" s="1"/>
  <c r="H9" i="7"/>
  <c r="H11" i="7" s="1"/>
  <c r="C13" i="9" s="1"/>
  <c r="H10" i="10"/>
  <c r="H9" i="10"/>
  <c r="H12" i="10" s="1"/>
  <c r="C11" i="9" s="1"/>
  <c r="H14" i="11"/>
  <c r="H12" i="11"/>
  <c r="H10" i="11"/>
  <c r="H9" i="11"/>
  <c r="C9" i="9"/>
  <c r="C17" i="9" l="1"/>
  <c r="C21" i="9" s="1"/>
  <c r="C19" i="9" l="1"/>
  <c r="C18" i="9"/>
  <c r="C22" i="9"/>
</calcChain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<sst xmlns="http://schemas.openxmlformats.org/spreadsheetml/2006/main" count="113" uniqueCount="46">
  <si>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</si>
  <si>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</si>
  <si>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</si>
  <si>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</si>
  <si>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</si>
  <si>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</si>
  <si>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</si>
  <si>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</si>
  <si>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</si>
  <si>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</si>
  <si>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</si>
  <si>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</si>
  <si>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</si>
  <si>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</si>
  <si>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</si>
  <si>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</si>
  <si>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</si>
  <si>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</si>
  <si>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</si>
  <si>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</si>
  <si>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</si>
  <si>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</si>
  <si>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</si>
  <si>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</si>
  <si>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</si>
  <si>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</si>
  <si>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</si>
  <si>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</si>
  <si>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</si>
  <si>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</si>
  <si>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</si>
  <si>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</si>
  <si>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</si>
  <si>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</si>
  <si>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</si>
  <si>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</si>
  <si>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</si>
  <si>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</si>
  <si>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Designer</t>
  </si>
  <si>
    <t>适用于年度单项标准报价不涵盖的项目</t>
  </si>
  <si>
    <t>小时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</si>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</sst>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#,##0_ "/>
    <numFmt numFmtId="182" formatCode="\¥#,##0.00;[Red]\¥#,##0.00"/>
  </numFmts>
  <fonts count="13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family val="2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2"/>
      <color theme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9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1" fillId="0" borderId="0" xfId="6" applyFont="1">
      <alignment vertical="center"/>
    </xf>
    <xf numFmtId="178" fontId="2" fillId="0" borderId="0" xfId="6" applyNumberFormat="1" applyFont="1" applyFill="1" applyAlignment="1">
      <alignment horizontal="left"/>
    </xf>
    <xf numFmtId="0" fontId="2" fillId="0" borderId="0" xfId="4" applyFont="1" applyAlignment="1">
      <alignment vertical="center" wrapText="1"/>
    </xf>
    <xf numFmtId="178" fontId="2" fillId="0" borderId="0" xfId="6" applyNumberFormat="1" applyFont="1" applyAlignment="1">
      <alignment horizontal="center"/>
    </xf>
    <xf numFmtId="178" fontId="2" fillId="0" borderId="0" xfId="6" applyNumberFormat="1" applyFont="1" applyFill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Fill="1" applyBorder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1" fillId="0" borderId="2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9" fontId="2" fillId="0" borderId="8" xfId="7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7" applyNumberFormat="1" applyFont="1" applyFill="1" applyBorder="1" applyAlignment="1">
      <alignment horizontal="center" vertical="center"/>
    </xf>
    <xf numFmtId="9" fontId="2" fillId="0" borderId="0" xfId="7" applyNumberFormat="1" applyFont="1" applyFill="1" applyBorder="1" applyAlignment="1">
      <alignment horizontal="center" vertical="center"/>
    </xf>
    <xf numFmtId="179" fontId="2" fillId="0" borderId="0" xfId="7" applyNumberFormat="1" applyFont="1" applyFill="1" applyBorder="1" applyAlignment="1">
      <alignment horizontal="center" vertical="center"/>
    </xf>
    <xf numFmtId="37" fontId="4" fillId="0" borderId="11" xfId="1" applyNumberFormat="1" applyFont="1" applyFill="1" applyBorder="1" applyAlignment="1">
      <alignment horizontal="center" vertical="center"/>
    </xf>
    <xf numFmtId="178" fontId="1" fillId="4" borderId="12" xfId="4" applyNumberFormat="1" applyFont="1" applyFill="1" applyBorder="1" applyAlignment="1">
      <alignment horizontal="right" vertical="center"/>
    </xf>
    <xf numFmtId="180" fontId="1" fillId="4" borderId="14" xfId="4" applyNumberFormat="1" applyFont="1" applyFill="1" applyBorder="1" applyAlignment="1">
      <alignment horizontal="right" vertical="center"/>
    </xf>
    <xf numFmtId="0" fontId="11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178" fontId="5" fillId="0" borderId="0" xfId="6" applyNumberFormat="1" applyFont="1" applyFill="1" applyAlignment="1"/>
    <xf numFmtId="178" fontId="5" fillId="0" borderId="0" xfId="6" applyNumberFormat="1" applyFont="1" applyFill="1" applyAlignment="1">
      <alignment wrapText="1"/>
    </xf>
    <xf numFmtId="0" fontId="5" fillId="0" borderId="0" xfId="6" applyFont="1" applyFill="1" applyAlignment="1">
      <alignment horizontal="left" vertical="center"/>
    </xf>
    <xf numFmtId="178" fontId="6" fillId="0" borderId="0" xfId="6" applyNumberFormat="1" applyFont="1" applyFill="1" applyAlignment="1">
      <alignment horizontal="left"/>
    </xf>
    <xf numFmtId="0" fontId="6" fillId="0" borderId="0" xfId="6" applyFont="1" applyFill="1" applyAlignment="1">
      <alignment horizontal="left" vertical="center" wrapText="1"/>
    </xf>
    <xf numFmtId="0" fontId="6" fillId="0" borderId="0" xfId="6" applyFont="1" applyFill="1" applyAlignment="1">
      <alignment horizontal="left" vertical="center"/>
    </xf>
    <xf numFmtId="178" fontId="6" fillId="0" borderId="0" xfId="6" applyNumberFormat="1" applyFont="1" applyFill="1" applyAlignment="1">
      <alignment horizontal="left" wrapText="1"/>
    </xf>
    <xf numFmtId="0" fontId="0" fillId="0" borderId="0" xfId="5" applyFont="1" applyFill="1" applyAlignment="1"/>
    <xf numFmtId="0" fontId="1" fillId="0" borderId="0" xfId="6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0" fontId="2" fillId="0" borderId="0" xfId="4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9" fontId="2" fillId="0" borderId="8" xfId="7" applyNumberFormat="1" applyFont="1" applyFill="1" applyBorder="1" applyAlignment="1">
      <alignment horizontal="center" vertical="center"/>
    </xf>
    <xf numFmtId="180" fontId="1" fillId="4" borderId="20" xfId="4" applyNumberFormat="1" applyFont="1" applyFill="1" applyBorder="1" applyAlignment="1">
      <alignment horizontal="right" vertical="center"/>
    </xf>
    <xf numFmtId="181" fontId="1" fillId="0" borderId="0" xfId="6" applyNumberFormat="1" applyFont="1" applyAlignment="1">
      <alignment horizontal="center" vertical="center"/>
    </xf>
    <xf numFmtId="181" fontId="2" fillId="0" borderId="0" xfId="6" applyNumberFormat="1" applyFont="1" applyAlignment="1">
      <alignment horizontal="center"/>
    </xf>
    <xf numFmtId="181" fontId="1" fillId="0" borderId="0" xfId="4" applyNumberFormat="1" applyFont="1" applyFill="1" applyBorder="1" applyAlignment="1">
      <alignment horizontal="center" vertical="center"/>
    </xf>
    <xf numFmtId="181" fontId="1" fillId="0" borderId="2" xfId="4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81" fontId="4" fillId="0" borderId="8" xfId="1" applyNumberFormat="1" applyFont="1" applyBorder="1" applyAlignment="1">
      <alignment horizontal="center" vertical="center"/>
    </xf>
    <xf numFmtId="0" fontId="2" fillId="0" borderId="8" xfId="7" applyFont="1" applyFill="1" applyBorder="1" applyAlignment="1">
      <alignment horizontal="center" vertical="center"/>
    </xf>
    <xf numFmtId="182" fontId="1" fillId="0" borderId="14" xfId="1" applyNumberFormat="1" applyFont="1" applyFill="1" applyBorder="1" applyAlignment="1">
      <alignment horizontal="right" vertical="center"/>
    </xf>
    <xf numFmtId="182" fontId="1" fillId="4" borderId="26" xfId="4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80" fontId="1" fillId="0" borderId="9" xfId="1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right" vertical="center" wrapText="1"/>
    </xf>
    <xf numFmtId="182" fontId="1" fillId="0" borderId="28" xfId="1" applyNumberFormat="1" applyFont="1" applyFill="1" applyBorder="1" applyAlignment="1">
      <alignment horizontal="right" vertical="center"/>
    </xf>
    <xf numFmtId="0" fontId="1" fillId="6" borderId="29" xfId="0" applyFont="1" applyFill="1" applyBorder="1" applyAlignment="1">
      <alignment horizontal="right" vertical="center" wrapText="1"/>
    </xf>
    <xf numFmtId="180" fontId="1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7" fillId="0" borderId="0" xfId="6" applyFont="1" applyAlignment="1">
      <alignment horizontal="center" vertical="center"/>
    </xf>
    <xf numFmtId="0" fontId="1" fillId="2" borderId="4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1" fillId="2" borderId="21" xfId="4" applyFont="1" applyFill="1" applyBorder="1" applyAlignment="1">
      <alignment horizontal="left" vertical="center"/>
    </xf>
    <xf numFmtId="0" fontId="1" fillId="2" borderId="20" xfId="4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1" fillId="0" borderId="21" xfId="6" applyFont="1" applyFill="1" applyBorder="1" applyAlignment="1">
      <alignment horizontal="right" vertical="center" wrapText="1"/>
    </xf>
    <xf numFmtId="0" fontId="1" fillId="0" borderId="22" xfId="6" applyFont="1" applyFill="1" applyBorder="1" applyAlignment="1">
      <alignment horizontal="right" vertical="center" wrapText="1"/>
    </xf>
    <xf numFmtId="181" fontId="1" fillId="0" borderId="22" xfId="6" applyNumberFormat="1" applyFont="1" applyFill="1" applyBorder="1" applyAlignment="1">
      <alignment horizontal="center" vertical="center" wrapText="1"/>
    </xf>
    <xf numFmtId="0" fontId="1" fillId="0" borderId="23" xfId="6" applyFont="1" applyFill="1" applyBorder="1" applyAlignment="1">
      <alignment horizontal="right" vertical="center" wrapText="1"/>
    </xf>
    <xf numFmtId="178" fontId="1" fillId="4" borderId="24" xfId="4" applyNumberFormat="1" applyFont="1" applyFill="1" applyBorder="1" applyAlignment="1">
      <alignment horizontal="right" vertical="center"/>
    </xf>
    <xf numFmtId="178" fontId="1" fillId="4" borderId="25" xfId="4" applyNumberFormat="1" applyFont="1" applyFill="1" applyBorder="1" applyAlignment="1">
      <alignment horizontal="right" vertical="center"/>
    </xf>
    <xf numFmtId="0" fontId="1" fillId="0" borderId="0" xfId="6" applyFont="1" applyFill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178" fontId="1" fillId="4" borderId="17" xfId="4" applyNumberFormat="1" applyFont="1" applyFill="1" applyBorder="1" applyAlignment="1">
      <alignment horizontal="right" vertical="center"/>
    </xf>
    <xf numFmtId="178" fontId="1" fillId="4" borderId="18" xfId="4" applyNumberFormat="1" applyFont="1" applyFill="1" applyBorder="1" applyAlignment="1">
      <alignment horizontal="right" vertical="center"/>
    </xf>
    <xf numFmtId="178" fontId="1" fillId="4" borderId="19" xfId="4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78" fontId="1" fillId="4" borderId="12" xfId="4" applyNumberFormat="1" applyFont="1" applyFill="1" applyBorder="1" applyAlignment="1">
      <alignment horizontal="right" vertical="center"/>
    </xf>
    <xf numFmtId="178" fontId="1" fillId="4" borderId="13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zoomScale="85" zoomScaleNormal="85" workbookViewId="0">
      <selection activeCell="C22" sqref="C22"/>
    </sheetView>
  </sheetViews>
  <sheetFormatPr defaultColWidth="8.75" defaultRowHeight="14.25"/>
  <cols>
    <col min="1" max="1" width="5.125" style="32" customWidth="1"/>
    <col min="2" max="2" width="39.625" customWidth="1"/>
    <col min="3" max="3" width="35.125" style="32" customWidth="1"/>
    <col min="4" max="4" width="19.25" customWidth="1"/>
  </cols>
  <sheetData>
    <row r="1" spans="2:4" ht="37.5" customHeight="1">
      <c r="B1" s="71" t="s">
        <v>0</v>
      </c>
      <c r="C1" s="71"/>
    </row>
    <row r="2" spans="2:4" ht="16.5">
      <c r="B2" s="2" t="s">
        <v>1</v>
      </c>
      <c r="C2" s="3" t="s">
        <v>2</v>
      </c>
    </row>
    <row r="3" spans="2:4" ht="16.5">
      <c r="B3" s="2" t="s">
        <v>3</v>
      </c>
      <c r="C3" s="3" t="s">
        <v>4</v>
      </c>
      <c r="D3" s="60"/>
    </row>
    <row r="4" spans="2:4" s="31" customFormat="1" ht="16.5" customHeight="1">
      <c r="B4" s="8" t="s">
        <v>5</v>
      </c>
      <c r="C4" s="9" t="s">
        <v>6</v>
      </c>
    </row>
    <row r="5" spans="2:4" s="31" customFormat="1" ht="16.5" customHeight="1">
      <c r="B5" s="8" t="s">
        <v>7</v>
      </c>
      <c r="C5" s="10"/>
    </row>
    <row r="6" spans="2:4" s="31" customFormat="1" ht="16.5" customHeight="1">
      <c r="B6" s="11"/>
      <c r="C6" s="11"/>
    </row>
    <row r="7" spans="2:4" s="31" customFormat="1" ht="30.75" customHeight="1">
      <c r="B7" s="12" t="s">
        <v>8</v>
      </c>
      <c r="C7" s="15" t="s">
        <v>9</v>
      </c>
    </row>
    <row r="8" spans="2:4" s="31" customFormat="1" ht="15">
      <c r="B8" s="72" t="s">
        <v>10</v>
      </c>
      <c r="C8" s="73"/>
    </row>
    <row r="9" spans="2:4" s="31" customFormat="1" ht="16.5">
      <c r="B9" s="61" t="s">
        <v>11</v>
      </c>
      <c r="C9" s="62">
        <f>Creative!H14</f>
        <v>2200</v>
      </c>
    </row>
    <row r="10" spans="2:4" s="31" customFormat="1" ht="15">
      <c r="B10" s="72" t="s">
        <v>12</v>
      </c>
      <c r="C10" s="73"/>
    </row>
    <row r="11" spans="2:4" s="31" customFormat="1" ht="16.5">
      <c r="B11" s="61" t="s">
        <v>11</v>
      </c>
      <c r="C11" s="62">
        <f>Video!H12</f>
        <v>7400</v>
      </c>
    </row>
    <row r="12" spans="2:4" s="31" customFormat="1" ht="15">
      <c r="B12" s="72" t="s">
        <v>13</v>
      </c>
      <c r="C12" s="73"/>
    </row>
    <row r="13" spans="2:4" s="31" customFormat="1" ht="16.5">
      <c r="B13" s="61" t="s">
        <v>11</v>
      </c>
      <c r="C13" s="62">
        <f>'Staffing Fee'!H11</f>
        <v>1800</v>
      </c>
    </row>
    <row r="14" spans="2:4" s="31" customFormat="1" ht="15">
      <c r="B14" s="74" t="s">
        <v>14</v>
      </c>
      <c r="C14" s="75"/>
    </row>
    <row r="15" spans="2:4" s="31" customFormat="1" ht="16.5">
      <c r="B15" s="63" t="s">
        <v>11</v>
      </c>
      <c r="C15" s="64">
        <f>'Non Rate Card'!H11</f>
        <v>1240</v>
      </c>
    </row>
    <row r="16" spans="2:4" ht="16.149999999999999" customHeight="1">
      <c r="B16" s="76"/>
      <c r="C16" s="77"/>
    </row>
    <row r="17" spans="2:3" ht="15">
      <c r="B17" s="65" t="s">
        <v>11</v>
      </c>
      <c r="C17" s="66">
        <f>C9++C11+C13+C15</f>
        <v>12640</v>
      </c>
    </row>
    <row r="18" spans="2:3" ht="15">
      <c r="B18" s="65" t="s">
        <v>15</v>
      </c>
      <c r="C18" s="66">
        <f>C17*0.06</f>
        <v>758.4</v>
      </c>
    </row>
    <row r="19" spans="2:3" ht="15">
      <c r="B19" s="29" t="s">
        <v>16</v>
      </c>
      <c r="C19" s="30">
        <f>C17+C18</f>
        <v>13398.4</v>
      </c>
    </row>
    <row r="20" spans="2:3">
      <c r="B20" s="67"/>
      <c r="C20" s="68"/>
    </row>
    <row r="21" spans="2:3" ht="16.5">
      <c r="B21" s="69" t="s">
        <v>17</v>
      </c>
      <c r="C21" s="70">
        <f>+C13/C17</f>
        <v>0.14240506329113925</v>
      </c>
    </row>
    <row r="22" spans="2:3" ht="16.5">
      <c r="B22" s="69" t="s">
        <v>18</v>
      </c>
      <c r="C22" s="70">
        <f>C15/C17</f>
        <v>9.8101265822784806E-2</v>
      </c>
    </row>
    <row r="23" spans="2:3" ht="16.5">
      <c r="B23" s="34"/>
    </row>
    <row r="24" spans="2:3">
      <c r="B24" s="37"/>
    </row>
    <row r="25" spans="2:3">
      <c r="B25" s="37"/>
    </row>
    <row r="26" spans="2:3">
      <c r="B26" s="37"/>
    </row>
    <row r="27" spans="2:3">
      <c r="B27" s="37"/>
    </row>
    <row r="28" spans="2:3">
      <c r="B28" s="37"/>
    </row>
  </sheetData>
  <mergeCells count="6">
    <mergeCell ref="B16:C16"/>
    <mergeCell ref="B1:C1"/>
    <mergeCell ref="B8:C8"/>
    <mergeCell ref="B10:C10"/>
    <mergeCell ref="B12:C12"/>
    <mergeCell ref="B14:C14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13" sqref="B13:G13"/>
    </sheetView>
  </sheetViews>
  <sheetFormatPr defaultColWidth="8.625" defaultRowHeight="14.25"/>
  <cols>
    <col min="2" max="2" width="31.375" customWidth="1"/>
    <col min="3" max="3" width="50.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2.125" customWidth="1"/>
  </cols>
  <sheetData>
    <row r="1" spans="2:8" ht="15">
      <c r="B1" s="78" t="s">
        <v>0</v>
      </c>
      <c r="C1" s="78"/>
      <c r="D1" s="1"/>
      <c r="E1" s="50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1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1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52"/>
      <c r="F4" s="8"/>
      <c r="G4" s="8"/>
      <c r="H4" s="8"/>
    </row>
    <row r="5" spans="2:8" ht="15">
      <c r="B5" s="8" t="s">
        <v>7</v>
      </c>
      <c r="C5" s="10"/>
      <c r="D5" s="8"/>
      <c r="E5" s="52"/>
      <c r="F5" s="8"/>
      <c r="G5" s="8"/>
      <c r="H5" s="8"/>
    </row>
    <row r="6" spans="2:8" ht="15">
      <c r="B6" s="11"/>
      <c r="C6" s="11"/>
      <c r="D6" s="11"/>
      <c r="E6" s="52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53" t="s">
        <v>21</v>
      </c>
      <c r="F7" s="14" t="s">
        <v>22</v>
      </c>
      <c r="G7" s="14" t="s">
        <v>23</v>
      </c>
      <c r="H7" s="15" t="s">
        <v>24</v>
      </c>
    </row>
    <row r="8" spans="2:8" ht="16.5">
      <c r="B8" s="79" t="s">
        <v>25</v>
      </c>
      <c r="C8" s="80"/>
      <c r="D8" s="80"/>
      <c r="E8" s="80"/>
      <c r="F8" s="80"/>
      <c r="G8" s="80"/>
      <c r="H8" s="81"/>
    </row>
    <row r="9" spans="2:8" ht="16.5">
      <c r="B9" s="54" t="s">
        <v>26</v>
      </c>
      <c r="C9" s="55" t="s">
        <v>27</v>
      </c>
      <c r="D9" s="18"/>
      <c r="E9" s="56">
        <v>1000</v>
      </c>
      <c r="F9" s="18" t="s">
        <v>28</v>
      </c>
      <c r="G9" s="57">
        <v>1</v>
      </c>
      <c r="H9" s="21">
        <f>SUM(E9*G9)</f>
        <v>1000</v>
      </c>
    </row>
    <row r="10" spans="2:8" ht="16.5">
      <c r="B10" s="54" t="s">
        <v>29</v>
      </c>
      <c r="C10" s="55" t="s">
        <v>27</v>
      </c>
      <c r="D10" s="18"/>
      <c r="E10" s="56">
        <v>300</v>
      </c>
      <c r="F10" s="18" t="s">
        <v>28</v>
      </c>
      <c r="G10" s="57">
        <v>2</v>
      </c>
      <c r="H10" s="21">
        <f>SUM(E10*G10)</f>
        <v>600</v>
      </c>
    </row>
    <row r="11" spans="2:8" ht="16.5">
      <c r="B11" s="79" t="s">
        <v>30</v>
      </c>
      <c r="C11" s="80"/>
      <c r="D11" s="80"/>
      <c r="E11" s="80"/>
      <c r="F11" s="80"/>
      <c r="G11" s="80"/>
      <c r="H11" s="81"/>
    </row>
    <row r="12" spans="2:8" ht="16.5">
      <c r="B12" s="54" t="s">
        <v>29</v>
      </c>
      <c r="C12" s="55" t="s">
        <v>27</v>
      </c>
      <c r="D12" s="18"/>
      <c r="E12" s="56">
        <v>300</v>
      </c>
      <c r="F12" s="18" t="s">
        <v>28</v>
      </c>
      <c r="G12" s="57">
        <v>2</v>
      </c>
      <c r="H12" s="21">
        <f>SUM(E12*G12)</f>
        <v>600</v>
      </c>
    </row>
    <row r="13" spans="2:8" ht="15">
      <c r="B13" s="82"/>
      <c r="C13" s="83"/>
      <c r="D13" s="83"/>
      <c r="E13" s="84"/>
      <c r="F13" s="83"/>
      <c r="G13" s="85"/>
      <c r="H13" s="58"/>
    </row>
    <row r="14" spans="2:8" ht="15">
      <c r="B14" s="86" t="s">
        <v>11</v>
      </c>
      <c r="C14" s="87"/>
      <c r="D14" s="87"/>
      <c r="E14" s="87"/>
      <c r="F14" s="87"/>
      <c r="G14" s="87"/>
      <c r="H14" s="59">
        <f>H9+H12+H10</f>
        <v>2200</v>
      </c>
    </row>
  </sheetData>
  <mergeCells count="5">
    <mergeCell ref="B1:C1"/>
    <mergeCell ref="B8:H8"/>
    <mergeCell ref="B11:H11"/>
    <mergeCell ref="B13:G13"/>
    <mergeCell ref="B14:G14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7" sqref="B7"/>
    </sheetView>
  </sheetViews>
  <sheetFormatPr defaultColWidth="8.75" defaultRowHeight="14.25"/>
  <cols>
    <col min="1" max="1" width="5.125" style="32" customWidth="1"/>
    <col min="2" max="2" width="26.125" customWidth="1"/>
    <col min="3" max="3" width="48.6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88" t="s">
        <v>0</v>
      </c>
      <c r="C1" s="88"/>
      <c r="D1" s="42"/>
      <c r="E1" s="42"/>
      <c r="F1" s="42"/>
      <c r="G1" s="42"/>
      <c r="H1" s="42"/>
    </row>
    <row r="2" spans="2:8" ht="16.5">
      <c r="B2" s="42" t="s">
        <v>1</v>
      </c>
      <c r="C2" s="3" t="s">
        <v>2</v>
      </c>
      <c r="D2" s="43"/>
      <c r="E2" s="6"/>
      <c r="F2" s="6"/>
      <c r="G2" s="6"/>
      <c r="H2" s="6"/>
    </row>
    <row r="3" spans="2:8" ht="16.5">
      <c r="B3" s="42" t="s">
        <v>3</v>
      </c>
      <c r="C3" s="3" t="s">
        <v>4</v>
      </c>
      <c r="D3" s="44"/>
      <c r="E3" s="6"/>
      <c r="F3" s="6"/>
      <c r="G3" s="6"/>
      <c r="H3" s="6"/>
    </row>
    <row r="4" spans="2:8" s="4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4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41" customFormat="1" ht="16.5" customHeight="1">
      <c r="B6" s="11"/>
      <c r="C6" s="11"/>
      <c r="D6" s="11"/>
      <c r="E6" s="11"/>
      <c r="F6" s="11"/>
      <c r="G6" s="11"/>
      <c r="H6" s="11"/>
    </row>
    <row r="7" spans="2:8" s="4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3"/>
    </row>
    <row r="9" spans="2:8" ht="16.5">
      <c r="B9" s="45" t="s">
        <v>32</v>
      </c>
      <c r="C9" s="45" t="s">
        <v>33</v>
      </c>
      <c r="D9" s="94">
        <v>2021</v>
      </c>
      <c r="E9" s="19">
        <v>2500</v>
      </c>
      <c r="F9" s="46" t="s">
        <v>34</v>
      </c>
      <c r="G9" s="19">
        <v>2</v>
      </c>
      <c r="H9" s="21">
        <f>SUM(E9*G9)</f>
        <v>5000</v>
      </c>
    </row>
    <row r="10" spans="2:8" ht="16.5">
      <c r="B10" s="47" t="s">
        <v>35</v>
      </c>
      <c r="C10" s="45" t="s">
        <v>36</v>
      </c>
      <c r="D10" s="95"/>
      <c r="E10" s="19">
        <v>1200</v>
      </c>
      <c r="F10" s="48" t="s">
        <v>37</v>
      </c>
      <c r="G10" s="19">
        <v>2</v>
      </c>
      <c r="H10" s="21">
        <f>SUM(E10*G10)</f>
        <v>2400</v>
      </c>
    </row>
    <row r="11" spans="2:8" ht="16.5">
      <c r="B11" s="22"/>
      <c r="C11" s="23"/>
      <c r="D11" s="24"/>
      <c r="E11" s="25"/>
      <c r="F11" s="26"/>
      <c r="G11" s="27"/>
      <c r="H11" s="28"/>
    </row>
    <row r="12" spans="2:8" ht="15">
      <c r="B12" s="91" t="s">
        <v>11</v>
      </c>
      <c r="C12" s="92"/>
      <c r="D12" s="92"/>
      <c r="E12" s="92"/>
      <c r="F12" s="92"/>
      <c r="G12" s="93"/>
      <c r="H12" s="49">
        <f>SUM(H9:H11)</f>
        <v>7400</v>
      </c>
    </row>
    <row r="16" spans="2:8" ht="16.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4">
    <mergeCell ref="B1:C1"/>
    <mergeCell ref="B8:H8"/>
    <mergeCell ref="B12:G12"/>
    <mergeCell ref="D9:D10"/>
  </mergeCells>
  <phoneticPr fontId="12" type="noConversion"/>
  <hyperlinks>
    <hyperlink ref="C4" r:id="rId1" tooltip="mailto:chelsea.ye@ubs-cn.com"/>
  </hyperlinks>
  <pageMargins left="0.75" right="0.75" top="1" bottom="1" header="0.5" footer="0.5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2" workbookViewId="0">
      <selection activeCell="G14" sqref="G14"/>
    </sheetView>
  </sheetViews>
  <sheetFormatPr defaultColWidth="8.75" defaultRowHeight="14.25"/>
  <cols>
    <col min="1" max="1" width="5.125" style="32" customWidth="1"/>
    <col min="2" max="2" width="26.125" customWidth="1"/>
    <col min="3" max="3" width="40.125" style="33" customWidth="1"/>
    <col min="4" max="4" width="16.75" style="33" customWidth="1"/>
    <col min="5" max="5" width="11" customWidth="1"/>
    <col min="6" max="6" width="8.25" customWidth="1"/>
    <col min="7" max="7" width="10.125" style="32" customWidth="1"/>
    <col min="8" max="8" width="14.75" style="32" customWidth="1"/>
  </cols>
  <sheetData>
    <row r="1" spans="2:8" ht="37.5" customHeight="1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</v>
      </c>
      <c r="D3" s="7"/>
      <c r="E3" s="5"/>
      <c r="F3" s="5"/>
      <c r="G3" s="6"/>
      <c r="H3" s="6"/>
    </row>
    <row r="4" spans="2:8" s="31" customFormat="1" ht="16.5" customHeight="1">
      <c r="B4" s="8" t="s">
        <v>5</v>
      </c>
      <c r="C4" s="9" t="s">
        <v>6</v>
      </c>
      <c r="D4" s="8"/>
      <c r="E4" s="8"/>
      <c r="F4" s="8"/>
      <c r="G4" s="8"/>
      <c r="H4" s="8"/>
    </row>
    <row r="5" spans="2:8" s="31" customFormat="1" ht="16.5" customHeight="1">
      <c r="B5" s="8" t="s">
        <v>7</v>
      </c>
      <c r="C5" s="10"/>
      <c r="D5" s="8"/>
      <c r="E5" s="8"/>
      <c r="F5" s="8"/>
      <c r="G5" s="8"/>
      <c r="H5" s="8"/>
    </row>
    <row r="6" spans="2:8" s="31" customFormat="1" ht="16.5" customHeight="1">
      <c r="B6" s="11"/>
      <c r="C6" s="11"/>
      <c r="D6" s="11"/>
      <c r="E6" s="11"/>
      <c r="F6" s="11"/>
      <c r="G6" s="11"/>
      <c r="H6" s="11"/>
    </row>
    <row r="7" spans="2:8" s="31" customFormat="1" ht="39" customHeight="1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33.75" customHeight="1">
      <c r="B8" s="89" t="s">
        <v>31</v>
      </c>
      <c r="C8" s="90"/>
      <c r="D8" s="90"/>
      <c r="E8" s="90"/>
      <c r="F8" s="90"/>
      <c r="G8" s="90"/>
      <c r="H8" s="73"/>
    </row>
    <row r="9" spans="2:8" ht="16.5">
      <c r="B9" s="16" t="s">
        <v>38</v>
      </c>
      <c r="C9" s="17" t="s">
        <v>39</v>
      </c>
      <c r="D9" s="18">
        <v>2021</v>
      </c>
      <c r="E9" s="19">
        <v>150</v>
      </c>
      <c r="F9" s="20" t="s">
        <v>40</v>
      </c>
      <c r="G9" s="19">
        <v>12</v>
      </c>
      <c r="H9" s="21">
        <f>SUM(E9*G9)</f>
        <v>1800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SUM(H9:H9)</f>
        <v>1800</v>
      </c>
    </row>
    <row r="15" spans="2:8" ht="16.5">
      <c r="B15" s="34"/>
      <c r="C15" s="35"/>
      <c r="D15" s="35"/>
      <c r="E15" s="36"/>
    </row>
    <row r="16" spans="2:8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40"/>
      <c r="D20" s="40"/>
      <c r="E20" s="39"/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3" footer="0.3"/>
  <pageSetup paperSize="9" scale="6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B22" sqref="B22"/>
    </sheetView>
  </sheetViews>
  <sheetFormatPr defaultColWidth="8.625" defaultRowHeight="14.25"/>
  <cols>
    <col min="2" max="2" width="31.375" customWidth="1"/>
    <col min="3" max="3" width="37.875" customWidth="1"/>
    <col min="4" max="4" width="8.375" customWidth="1"/>
    <col min="5" max="5" width="10.625" customWidth="1"/>
    <col min="6" max="6" width="5.5" customWidth="1"/>
    <col min="7" max="7" width="9.625" customWidth="1"/>
    <col min="8" max="8" width="11.5" customWidth="1"/>
  </cols>
  <sheetData>
    <row r="1" spans="2:8" ht="15">
      <c r="B1" s="78" t="s">
        <v>0</v>
      </c>
      <c r="C1" s="7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41</v>
      </c>
      <c r="D3" s="7"/>
      <c r="E3" s="5"/>
      <c r="F3" s="5"/>
      <c r="G3" s="6"/>
      <c r="H3" s="6"/>
    </row>
    <row r="4" spans="2:8" ht="16.5">
      <c r="B4" s="8" t="s">
        <v>5</v>
      </c>
      <c r="C4" s="9" t="s">
        <v>6</v>
      </c>
      <c r="D4" s="8"/>
      <c r="E4" s="8"/>
      <c r="F4" s="8"/>
      <c r="G4" s="8"/>
      <c r="H4" s="8"/>
    </row>
    <row r="5" spans="2:8" ht="15">
      <c r="B5" s="8" t="s">
        <v>7</v>
      </c>
      <c r="C5" s="10"/>
      <c r="D5" s="8"/>
      <c r="E5" s="8"/>
      <c r="F5" s="8"/>
      <c r="G5" s="8"/>
      <c r="H5" s="8"/>
    </row>
    <row r="6" spans="2:8" ht="15">
      <c r="B6" s="11"/>
      <c r="C6" s="11"/>
      <c r="D6" s="11"/>
      <c r="E6" s="11"/>
      <c r="F6" s="11"/>
      <c r="G6" s="11"/>
      <c r="H6" s="11"/>
    </row>
    <row r="7" spans="2:8" ht="105">
      <c r="B7" s="12" t="s">
        <v>8</v>
      </c>
      <c r="C7" s="13" t="s">
        <v>19</v>
      </c>
      <c r="D7" s="13" t="s">
        <v>20</v>
      </c>
      <c r="E7" s="14" t="s">
        <v>21</v>
      </c>
      <c r="F7" s="14" t="s">
        <v>22</v>
      </c>
      <c r="G7" s="14" t="s">
        <v>23</v>
      </c>
      <c r="H7" s="15" t="s">
        <v>24</v>
      </c>
    </row>
    <row r="8" spans="2:8" ht="15">
      <c r="B8" s="89" t="s">
        <v>42</v>
      </c>
      <c r="C8" s="90"/>
      <c r="D8" s="90"/>
      <c r="E8" s="90"/>
      <c r="F8" s="90"/>
      <c r="G8" s="90"/>
      <c r="H8" s="73"/>
    </row>
    <row r="9" spans="2:8" ht="16.5">
      <c r="B9" s="16" t="s">
        <v>43</v>
      </c>
      <c r="C9" s="17" t="s">
        <v>44</v>
      </c>
      <c r="D9" s="18"/>
      <c r="E9" s="19">
        <v>155</v>
      </c>
      <c r="F9" s="20" t="s">
        <v>45</v>
      </c>
      <c r="G9" s="19">
        <v>8</v>
      </c>
      <c r="H9" s="21">
        <f>SUM(E9*G9)</f>
        <v>1240</v>
      </c>
    </row>
    <row r="10" spans="2:8" ht="16.5">
      <c r="B10" s="22"/>
      <c r="C10" s="23"/>
      <c r="D10" s="24"/>
      <c r="E10" s="25"/>
      <c r="F10" s="26"/>
      <c r="G10" s="27"/>
      <c r="H10" s="28"/>
    </row>
    <row r="11" spans="2:8" ht="15">
      <c r="B11" s="96" t="s">
        <v>11</v>
      </c>
      <c r="C11" s="97"/>
      <c r="D11" s="97"/>
      <c r="E11" s="97"/>
      <c r="F11" s="97"/>
      <c r="G11" s="97"/>
      <c r="H11" s="30">
        <f>SUM(H9:H10)</f>
        <v>1240</v>
      </c>
    </row>
  </sheetData>
  <mergeCells count="3">
    <mergeCell ref="B1:C1"/>
    <mergeCell ref="B8:H8"/>
    <mergeCell ref="B11:G11"/>
  </mergeCells>
  <phoneticPr fontId="12" type="noConversion"/>
  <hyperlinks>
    <hyperlink ref="C4" r:id="rId1" tooltip="mailto:chelsea.ye@ubs-cn.com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Video</vt:lpstr>
      <vt:lpstr>Staffing Fee</vt:lpstr>
      <vt:lpstr>Non Rate Card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UBSS275 黄佳琪 Icey Huang</cp:lastModifiedBy>
  <cp:lastPrinted>2021-01-08T06:16:00Z</cp:lastPrinted>
  <dcterms:created xsi:type="dcterms:W3CDTF">2016-06-29T09:42:00Z</dcterms:created>
  <dcterms:modified xsi:type="dcterms:W3CDTF">2022-09-05T02:37:20Z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9714AADFAC844B5AAF172A580F40DF3D</vt:lpwstr>
  </property>
</Properties>
</file>