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ummary" sheetId="9" r:id="rId1"/>
    <sheet name="Medical" sheetId="1" r:id="rId2"/>
    <sheet name="Creative" sheetId="11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<sst xmlns="http://schemas.openxmlformats.org/spreadsheetml/2006/main" count="103" uniqueCount="48">
  <si>
    <t>结算单</t>
  </si>
  <si>
    <t>Client:</t>
  </si>
  <si>
    <t>AstraZeneca</t>
  </si>
  <si>
    <t xml:space="preserve">Project Name: </t>
  </si>
  <si>
    <t>2022阿斯利康利普卓海报制作项目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</si>
  <si>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</si>
  <si>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</si>
  <si>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</si>
  <si>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</si>
  <si>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</si>
  <si>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</si>
  <si>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</si>
  <si>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</si>
  <si>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</si>
  <si>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</si>
  <si>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</si>
  <si>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</si>
  <si>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</si>
  <si>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</si>
  <si>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</si>
  <si>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</si>
  <si>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</si>
  <si>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</si>
  <si>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</si>
  <si>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非DA类文案撰写50页：50道医学相关题目的更新与编写</t>
  </si>
  <si>
    <t>非DA类文案撰写(new work)</t>
  </si>
  <si>
    <t>如海报、展架、邀请函等</t>
  </si>
  <si>
    <t>页</t>
  </si>
  <si>
    <t>中文原文下载</t>
  </si>
  <si>
    <t>篇</t>
  </si>
  <si>
    <t>英文原文下载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</si>
  <si>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</si>
  <si>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</si>
  <si>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</si>
  <si>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</si>
  <si>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</si>
  <si>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 xml:space="preserve">Sub-total     
</t>
  </si>
  <si>
    <t>海报制作49张：海报图片形式交付</t>
  </si>
  <si>
    <t>海报(Adjustment work)</t>
  </si>
  <si>
    <t>根据已有KV进行设计、排版、完稿，尺寸60CM*90CM</t>
  </si>
  <si>
    <t>张</t>
  </si>
  <si>
    <t>Total：</t>
  </si>
  <si>
    <t>海报制作49张：banner头图形式交付</t>
  </si>
  <si>
    <t>项目管理/人员管理 
Service Fee/Staffing Fee</t>
  </si>
  <si>
    <t>Designer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</si>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</sst>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  <numFmt numFmtId="180" formatCode="_(* #,##0_);_(* \(#,##0\);_(* &quot;-&quot;??_);_(@_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2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4" borderId="2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8" borderId="30" applyNumberFormat="0" applyAlignment="0" applyProtection="0">
      <alignment vertical="center"/>
    </xf>
    <xf numFmtId="0" fontId="25" fillId="18" borderId="26" applyNumberFormat="0" applyAlignment="0" applyProtection="0">
      <alignment vertical="center"/>
    </xf>
    <xf numFmtId="0" fontId="26" fillId="19" borderId="3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>
      <alignment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40" fontId="6" fillId="0" borderId="8" xfId="5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3" fillId="0" borderId="2" xfId="52" applyNumberFormat="1" applyFont="1" applyFill="1" applyBorder="1" applyAlignment="1">
      <alignment horizontal="center" vertical="center"/>
    </xf>
    <xf numFmtId="37" fontId="6" fillId="0" borderId="3" xfId="8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77" fontId="3" fillId="0" borderId="8" xfId="52" applyNumberFormat="1" applyFont="1" applyFill="1" applyBorder="1" applyAlignment="1">
      <alignment horizontal="center" vertical="center"/>
    </xf>
    <xf numFmtId="37" fontId="6" fillId="0" borderId="13" xfId="8" applyNumberFormat="1" applyFont="1" applyFill="1" applyBorder="1" applyAlignment="1">
      <alignment horizontal="center" vertical="center"/>
    </xf>
    <xf numFmtId="0" fontId="2" fillId="0" borderId="14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right" vertical="center" wrapText="1"/>
    </xf>
    <xf numFmtId="178" fontId="2" fillId="0" borderId="13" xfId="8" applyNumberFormat="1" applyFont="1" applyFill="1" applyBorder="1" applyAlignment="1">
      <alignment horizontal="right" vertical="center"/>
    </xf>
    <xf numFmtId="176" fontId="2" fillId="4" borderId="16" xfId="35" applyNumberFormat="1" applyFont="1" applyFill="1" applyBorder="1" applyAlignment="1">
      <alignment horizontal="right" vertical="center"/>
    </xf>
    <xf numFmtId="176" fontId="2" fillId="4" borderId="17" xfId="35" applyNumberFormat="1" applyFont="1" applyFill="1" applyBorder="1" applyAlignment="1">
      <alignment horizontal="right" vertical="center"/>
    </xf>
    <xf numFmtId="179" fontId="2" fillId="4" borderId="18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35" applyFont="1" applyFill="1" applyBorder="1" applyAlignment="1">
      <alignment horizontal="center" vertical="center"/>
    </xf>
    <xf numFmtId="0" fontId="2" fillId="0" borderId="1" xfId="35" applyFont="1" applyFill="1" applyBorder="1" applyAlignment="1">
      <alignment horizontal="center" vertical="center"/>
    </xf>
    <xf numFmtId="0" fontId="2" fillId="0" borderId="2" xfId="35" applyFont="1" applyFill="1" applyBorder="1" applyAlignment="1">
      <alignment horizontal="center" vertical="center" wrapText="1"/>
    </xf>
    <xf numFmtId="0" fontId="2" fillId="0" borderId="2" xfId="35" applyFont="1" applyFill="1" applyBorder="1" applyAlignment="1">
      <alignment horizontal="center" vertical="center"/>
    </xf>
    <xf numFmtId="0" fontId="2" fillId="0" borderId="3" xfId="35" applyFont="1" applyFill="1" applyBorder="1" applyAlignment="1">
      <alignment horizontal="center" vertical="center"/>
    </xf>
    <xf numFmtId="0" fontId="2" fillId="2" borderId="14" xfId="35" applyFont="1" applyFill="1" applyBorder="1" applyAlignment="1">
      <alignment horizontal="left" vertical="center"/>
    </xf>
    <xf numFmtId="0" fontId="2" fillId="2" borderId="15" xfId="35" applyFont="1" applyFill="1" applyBorder="1" applyAlignment="1">
      <alignment horizontal="left" vertical="center"/>
    </xf>
    <xf numFmtId="0" fontId="2" fillId="2" borderId="15" xfId="35" applyFont="1" applyFill="1" applyBorder="1" applyAlignment="1">
      <alignment horizontal="center" vertical="center"/>
    </xf>
    <xf numFmtId="0" fontId="2" fillId="2" borderId="12" xfId="35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2" fillId="4" borderId="19" xfId="35" applyNumberFormat="1" applyFont="1" applyFill="1" applyBorder="1" applyAlignment="1">
      <alignment horizontal="right" vertical="center" wrapText="1"/>
    </xf>
    <xf numFmtId="176" fontId="2" fillId="4" borderId="20" xfId="35" applyNumberFormat="1" applyFont="1" applyFill="1" applyBorder="1" applyAlignment="1">
      <alignment horizontal="right" vertical="center"/>
    </xf>
    <xf numFmtId="176" fontId="2" fillId="4" borderId="20" xfId="35" applyNumberFormat="1" applyFont="1" applyFill="1" applyBorder="1" applyAlignment="1">
      <alignment horizontal="center" vertical="center"/>
    </xf>
    <xf numFmtId="179" fontId="2" fillId="4" borderId="21" xfId="35" applyNumberFormat="1" applyFont="1" applyFill="1" applyBorder="1" applyAlignment="1">
      <alignment horizontal="right" vertical="center"/>
    </xf>
    <xf numFmtId="0" fontId="0" fillId="0" borderId="0" xfId="41" applyFont="1" applyFill="1" applyAlignment="1"/>
    <xf numFmtId="176" fontId="3" fillId="0" borderId="0" xfId="51" applyNumberFormat="1" applyFont="1" applyAlignment="1">
      <alignment horizontal="center" vertical="center"/>
    </xf>
    <xf numFmtId="0" fontId="2" fillId="2" borderId="10" xfId="35" applyFont="1" applyFill="1" applyBorder="1" applyAlignment="1">
      <alignment horizontal="left" vertical="center"/>
    </xf>
    <xf numFmtId="0" fontId="2" fillId="2" borderId="8" xfId="35" applyFont="1" applyFill="1" applyBorder="1" applyAlignment="1">
      <alignment horizontal="left" vertical="center"/>
    </xf>
    <xf numFmtId="0" fontId="2" fillId="2" borderId="8" xfId="35" applyFont="1" applyFill="1" applyBorder="1" applyAlignment="1">
      <alignment horizontal="center" vertical="center"/>
    </xf>
    <xf numFmtId="0" fontId="2" fillId="2" borderId="13" xfId="35" applyFont="1" applyFill="1" applyBorder="1" applyAlignment="1">
      <alignment horizontal="left" vertical="center"/>
    </xf>
    <xf numFmtId="0" fontId="3" fillId="0" borderId="0" xfId="41" applyFont="1" applyFill="1" applyAlignment="1">
      <alignment vertical="center"/>
    </xf>
    <xf numFmtId="0" fontId="3" fillId="0" borderId="8" xfId="41" applyFont="1" applyFill="1" applyBorder="1" applyAlignment="1">
      <alignment vertical="center"/>
    </xf>
    <xf numFmtId="180" fontId="6" fillId="0" borderId="8" xfId="8" applyNumberFormat="1" applyFont="1" applyBorder="1" applyAlignment="1">
      <alignment horizontal="center" vertical="center"/>
    </xf>
    <xf numFmtId="0" fontId="3" fillId="0" borderId="8" xfId="52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/>
    <xf numFmtId="0" fontId="6" fillId="0" borderId="8" xfId="0" applyFont="1" applyFill="1" applyBorder="1" applyAlignment="1">
      <alignment horizontal="left" vertical="center" wrapText="1"/>
    </xf>
    <xf numFmtId="0" fontId="3" fillId="0" borderId="8" xfId="41" applyFont="1" applyFill="1" applyBorder="1" applyAlignment="1"/>
    <xf numFmtId="178" fontId="2" fillId="4" borderId="21" xfId="35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2" fillId="0" borderId="0" xfId="51" applyFont="1" applyFill="1" applyAlignment="1">
      <alignment horizontal="center" vertical="center"/>
    </xf>
    <xf numFmtId="0" fontId="7" fillId="0" borderId="0" xfId="51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2" borderId="14" xfId="35" applyFont="1" applyFill="1" applyBorder="1" applyAlignment="1">
      <alignment horizontal="left" vertical="center"/>
    </xf>
    <xf numFmtId="0" fontId="5" fillId="2" borderId="12" xfId="35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 wrapText="1"/>
    </xf>
    <xf numFmtId="179" fontId="2" fillId="0" borderId="13" xfId="8" applyNumberFormat="1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right" vertical="center" wrapText="1"/>
    </xf>
    <xf numFmtId="179" fontId="2" fillId="6" borderId="23" xfId="8" applyNumberFormat="1" applyFont="1" applyFill="1" applyBorder="1" applyAlignment="1">
      <alignment horizontal="right" vertical="center"/>
    </xf>
    <xf numFmtId="176" fontId="2" fillId="4" borderId="22" xfId="35" applyNumberFormat="1" applyFont="1" applyFill="1" applyBorder="1" applyAlignment="1">
      <alignment horizontal="right" vertical="center"/>
    </xf>
    <xf numFmtId="179" fontId="2" fillId="4" borderId="23" xfId="35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179" fontId="10" fillId="7" borderId="25" xfId="35" applyNumberFormat="1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10" fontId="0" fillId="8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tabSelected="1" zoomScale="85" zoomScaleNormal="85" workbookViewId="0">
      <selection activeCell="B1" sqref="B1:C1"/>
    </sheetView>
  </sheetViews>
  <sheetFormatPr defaultColWidth="8.83333333333333" defaultRowHeight="15.6" outlineLevelCol="3"/>
  <cols>
    <col min="1" max="1" width="5.08333333333333" style="2" customWidth="1"/>
    <col min="2" max="2" width="39.5833333333333" customWidth="1"/>
    <col min="3" max="3" width="35.0833333333333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89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90" t="s">
        <v>10</v>
      </c>
      <c r="C8" s="91"/>
    </row>
    <row r="9" s="1" customFormat="1" spans="2:3">
      <c r="B9" s="92" t="s">
        <v>11</v>
      </c>
      <c r="C9" s="93">
        <f>Medical!H15</f>
        <v>23240</v>
      </c>
    </row>
    <row r="10" s="1" customFormat="1" spans="2:3">
      <c r="B10" s="71" t="s">
        <v>12</v>
      </c>
      <c r="C10" s="74"/>
    </row>
    <row r="11" spans="2:3">
      <c r="B11" s="92" t="s">
        <v>11</v>
      </c>
      <c r="C11" s="93">
        <f>Creative!H14</f>
        <v>49000</v>
      </c>
    </row>
    <row r="12" s="1" customFormat="1" spans="2:3">
      <c r="B12" s="57" t="s">
        <v>13</v>
      </c>
      <c r="C12" s="60"/>
    </row>
    <row r="13" spans="2:3">
      <c r="B13" s="92" t="s">
        <v>11</v>
      </c>
      <c r="C13" s="40">
        <f>'Staffing Fee'!H12</f>
        <v>2600</v>
      </c>
    </row>
    <row r="14" ht="7.5" customHeight="1" spans="2:3">
      <c r="B14" s="94"/>
      <c r="C14" s="95"/>
    </row>
    <row r="15" spans="2:3">
      <c r="B15" s="96" t="s">
        <v>11</v>
      </c>
      <c r="C15" s="97">
        <f>C9+C11+C13</f>
        <v>74840</v>
      </c>
    </row>
    <row r="16" spans="2:3">
      <c r="B16" s="96" t="s">
        <v>14</v>
      </c>
      <c r="C16" s="97">
        <f>C15*0.06</f>
        <v>4490.4</v>
      </c>
    </row>
    <row r="17" ht="16.35" spans="2:3">
      <c r="B17" s="98" t="s">
        <v>15</v>
      </c>
      <c r="C17" s="99">
        <f>C15+C16</f>
        <v>79330.4</v>
      </c>
    </row>
    <row r="18" ht="18.15" spans="2:3">
      <c r="B18" s="100" t="s">
        <v>16</v>
      </c>
      <c r="C18" s="101">
        <v>34438</v>
      </c>
    </row>
    <row r="20" spans="2:3">
      <c r="B20" s="102" t="s">
        <v>17</v>
      </c>
      <c r="C20" s="103">
        <f>C13/C15</f>
        <v>0.0347407803313736</v>
      </c>
    </row>
    <row r="22" spans="2:2">
      <c r="B22" s="44"/>
    </row>
    <row r="23" spans="2:2">
      <c r="B23" s="47"/>
    </row>
    <row r="24" spans="2:2">
      <c r="B24" s="47"/>
    </row>
    <row r="25" spans="2:2">
      <c r="B25" s="47"/>
    </row>
    <row r="26" spans="2:2">
      <c r="B26" s="47"/>
    </row>
    <row r="27" spans="2:2">
      <c r="B27" s="47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zoomScale="85" zoomScaleNormal="85" zoomScaleSheetLayoutView="90" workbookViewId="0">
      <selection activeCell="D3" sqref="D3"/>
    </sheetView>
  </sheetViews>
  <sheetFormatPr defaultColWidth="8.83333333333333" defaultRowHeight="15.6" outlineLevelCol="7"/>
  <cols>
    <col min="1" max="1" width="5.08333333333333" style="2" customWidth="1"/>
    <col min="2" max="2" width="26.3333333333333" customWidth="1"/>
    <col min="3" max="3" width="32.5" style="3" customWidth="1"/>
    <col min="4" max="4" width="13" style="3" customWidth="1"/>
    <col min="5" max="5" width="11" style="51" customWidth="1"/>
    <col min="6" max="6" width="8.33333333333333" customWidth="1"/>
    <col min="7" max="7" width="10.0833333333333" style="2" customWidth="1"/>
    <col min="8" max="8" width="14.8333333333333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70"/>
      <c r="F2" s="9"/>
      <c r="G2" s="10"/>
      <c r="H2" s="10"/>
    </row>
    <row r="3" spans="2:8">
      <c r="B3" s="6" t="s">
        <v>3</v>
      </c>
      <c r="C3" s="7" t="s">
        <v>4</v>
      </c>
      <c r="D3" s="11"/>
      <c r="E3" s="70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5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52"/>
      <c r="F5" s="12"/>
      <c r="G5" s="12"/>
      <c r="H5" s="12"/>
    </row>
    <row r="6" s="1" customFormat="1" ht="16.5" customHeight="1" spans="2:8">
      <c r="B6" s="15"/>
      <c r="C6" s="15"/>
      <c r="D6" s="15"/>
      <c r="E6" s="52"/>
      <c r="F6" s="15"/>
      <c r="G6" s="15"/>
      <c r="H6" s="15"/>
    </row>
    <row r="7" s="1" customFormat="1" ht="30.75" customHeight="1" spans="2:8">
      <c r="B7" s="16" t="s">
        <v>8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s="1" customFormat="1" spans="2:8">
      <c r="B8" s="71" t="s">
        <v>24</v>
      </c>
      <c r="C8" s="72"/>
      <c r="D8" s="72"/>
      <c r="E8" s="73"/>
      <c r="F8" s="72"/>
      <c r="G8" s="72"/>
      <c r="H8" s="74"/>
    </row>
    <row r="9" s="69" customFormat="1" spans="1:8">
      <c r="A9" s="75"/>
      <c r="B9" s="61" t="s">
        <v>25</v>
      </c>
      <c r="C9" s="62" t="s">
        <v>26</v>
      </c>
      <c r="D9" s="76"/>
      <c r="E9" s="64">
        <v>450</v>
      </c>
      <c r="F9" s="77" t="s">
        <v>27</v>
      </c>
      <c r="G9" s="78">
        <v>50</v>
      </c>
      <c r="H9" s="35">
        <f>SUM(E9*G9)</f>
        <v>22500</v>
      </c>
    </row>
    <row r="10" s="69" customFormat="1" spans="1:8">
      <c r="A10" s="75"/>
      <c r="B10" s="79" t="s">
        <v>28</v>
      </c>
      <c r="C10" s="80" t="s">
        <v>28</v>
      </c>
      <c r="D10" s="81"/>
      <c r="E10" s="64">
        <v>7</v>
      </c>
      <c r="F10" s="64" t="s">
        <v>29</v>
      </c>
      <c r="G10" s="78">
        <v>20</v>
      </c>
      <c r="H10" s="35">
        <f>SUM(E10*G10)</f>
        <v>140</v>
      </c>
    </row>
    <row r="11" s="69" customFormat="1" spans="1:8">
      <c r="A11" s="75"/>
      <c r="B11" s="79" t="s">
        <v>30</v>
      </c>
      <c r="C11" s="80" t="s">
        <v>30</v>
      </c>
      <c r="D11" s="81"/>
      <c r="E11" s="64">
        <v>10</v>
      </c>
      <c r="F11" s="64" t="s">
        <v>29</v>
      </c>
      <c r="G11" s="78">
        <v>20</v>
      </c>
      <c r="H11" s="35">
        <f>SUM(E11*G11)</f>
        <v>200</v>
      </c>
    </row>
    <row r="12" s="69" customFormat="1" ht="30" spans="1:8">
      <c r="A12" s="75"/>
      <c r="B12" s="61" t="s">
        <v>31</v>
      </c>
      <c r="C12" s="62" t="s">
        <v>32</v>
      </c>
      <c r="D12" s="76"/>
      <c r="E12" s="64">
        <v>10</v>
      </c>
      <c r="F12" s="64" t="s">
        <v>33</v>
      </c>
      <c r="G12" s="78">
        <v>10</v>
      </c>
      <c r="H12" s="35">
        <f>SUM(E12*G12)</f>
        <v>100</v>
      </c>
    </row>
    <row r="13" s="69" customFormat="1" spans="1:8">
      <c r="A13" s="75"/>
      <c r="B13" s="79" t="s">
        <v>34</v>
      </c>
      <c r="C13" s="62" t="s">
        <v>35</v>
      </c>
      <c r="D13" s="76"/>
      <c r="E13" s="64">
        <v>15</v>
      </c>
      <c r="F13" s="64" t="s">
        <v>29</v>
      </c>
      <c r="G13" s="78">
        <v>20</v>
      </c>
      <c r="H13" s="35">
        <f>SUM(E13*G13)</f>
        <v>300</v>
      </c>
    </row>
    <row r="14" spans="1:8">
      <c r="A14"/>
      <c r="B14" s="36"/>
      <c r="C14" s="37"/>
      <c r="D14" s="37"/>
      <c r="E14" s="38"/>
      <c r="F14" s="37"/>
      <c r="G14" s="39"/>
      <c r="H14" s="40"/>
    </row>
    <row r="15" ht="16.35" spans="2:8">
      <c r="B15" s="65" t="s">
        <v>36</v>
      </c>
      <c r="C15" s="66"/>
      <c r="D15" s="66"/>
      <c r="E15" s="67"/>
      <c r="F15" s="66"/>
      <c r="G15" s="66"/>
      <c r="H15" s="82">
        <f>SUM(H9:I13)</f>
        <v>23240</v>
      </c>
    </row>
    <row r="16" spans="2:8">
      <c r="B16" s="83"/>
      <c r="C16" s="84"/>
      <c r="D16" s="84"/>
      <c r="E16" s="85"/>
      <c r="F16" s="83"/>
      <c r="G16" s="86"/>
      <c r="H16" s="86"/>
    </row>
    <row r="19" spans="2:5">
      <c r="B19" s="44"/>
      <c r="C19" s="45"/>
      <c r="D19" s="45"/>
      <c r="E19" s="87"/>
    </row>
    <row r="20" spans="2:5">
      <c r="B20" s="47"/>
      <c r="C20" s="48"/>
      <c r="D20" s="48"/>
      <c r="E20" s="88"/>
    </row>
    <row r="21" spans="2:5">
      <c r="B21" s="47"/>
      <c r="C21" s="48"/>
      <c r="D21" s="48"/>
      <c r="E21" s="88"/>
    </row>
    <row r="22" spans="2:5">
      <c r="B22" s="47"/>
      <c r="C22" s="48"/>
      <c r="D22" s="48"/>
      <c r="E22" s="88"/>
    </row>
    <row r="23" spans="2:5">
      <c r="B23" s="47"/>
      <c r="C23" s="48"/>
      <c r="D23" s="48"/>
      <c r="E23" s="88"/>
    </row>
    <row r="24" spans="2:5">
      <c r="B24" s="47"/>
      <c r="C24" s="50"/>
      <c r="D24" s="50"/>
      <c r="E24" s="88"/>
    </row>
  </sheetData>
  <mergeCells count="4">
    <mergeCell ref="B1:C1"/>
    <mergeCell ref="B8:H8"/>
    <mergeCell ref="B14:G14"/>
    <mergeCell ref="B15:G15"/>
  </mergeCells>
  <hyperlinks>
    <hyperlink ref="C4" r:id="rId1" display="kong.wei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zoomScale="85" zoomScaleNormal="85" workbookViewId="0">
      <selection activeCell="B13" sqref="B13:H13"/>
    </sheetView>
  </sheetViews>
  <sheetFormatPr defaultColWidth="8.83333333333333" defaultRowHeight="15.6" outlineLevelCol="7"/>
  <cols>
    <col min="1" max="1" width="6.33333333333333" customWidth="1"/>
    <col min="2" max="2" width="28.3333333333333" customWidth="1"/>
    <col min="3" max="3" width="31.8333333333333" customWidth="1"/>
    <col min="4" max="4" width="11.8333333333333" customWidth="1"/>
    <col min="6" max="6" width="8.83333333333333" style="51"/>
    <col min="7" max="7" width="11.3333333333333" customWidth="1"/>
    <col min="8" max="8" width="30" customWidth="1"/>
  </cols>
  <sheetData>
    <row r="1" ht="39.6" spans="2:8">
      <c r="B1" s="4" t="s">
        <v>0</v>
      </c>
      <c r="C1" s="4"/>
      <c r="D1" s="5"/>
      <c r="E1" s="5"/>
      <c r="F1" s="4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pans="2:8">
      <c r="B4" s="12" t="s">
        <v>5</v>
      </c>
      <c r="C4" s="13" t="s">
        <v>6</v>
      </c>
      <c r="D4" s="12"/>
      <c r="E4" s="12"/>
      <c r="F4" s="52"/>
      <c r="G4" s="12"/>
      <c r="H4" s="12"/>
    </row>
    <row r="5" spans="2:8">
      <c r="B5" s="12" t="s">
        <v>7</v>
      </c>
      <c r="C5" s="14"/>
      <c r="D5" s="12"/>
      <c r="E5" s="12"/>
      <c r="F5" s="52"/>
      <c r="G5" s="12"/>
      <c r="H5" s="12"/>
    </row>
    <row r="6" ht="16.35" spans="2:8">
      <c r="B6" s="15"/>
      <c r="C6" s="15"/>
      <c r="D6" s="15"/>
      <c r="E6" s="15"/>
      <c r="F6" s="52"/>
      <c r="G6" s="15"/>
      <c r="H6" s="15"/>
    </row>
    <row r="7" ht="62.4" spans="2:8">
      <c r="B7" s="53" t="s">
        <v>8</v>
      </c>
      <c r="C7" s="54" t="s">
        <v>18</v>
      </c>
      <c r="D7" s="54" t="s">
        <v>19</v>
      </c>
      <c r="E7" s="55" t="s">
        <v>20</v>
      </c>
      <c r="F7" s="55" t="s">
        <v>21</v>
      </c>
      <c r="G7" s="55" t="s">
        <v>22</v>
      </c>
      <c r="H7" s="56" t="s">
        <v>23</v>
      </c>
    </row>
    <row r="8" ht="16" customHeight="1" spans="2:8">
      <c r="B8" s="57" t="s">
        <v>37</v>
      </c>
      <c r="C8" s="58"/>
      <c r="D8" s="58"/>
      <c r="E8" s="58"/>
      <c r="F8" s="59"/>
      <c r="G8" s="58"/>
      <c r="H8" s="60"/>
    </row>
    <row r="9" ht="30.65" customHeight="1" spans="2:8">
      <c r="B9" s="61" t="s">
        <v>38</v>
      </c>
      <c r="C9" s="62" t="s">
        <v>39</v>
      </c>
      <c r="D9" s="63">
        <v>2021</v>
      </c>
      <c r="E9" s="64">
        <v>500</v>
      </c>
      <c r="F9" s="34" t="s">
        <v>40</v>
      </c>
      <c r="G9" s="34">
        <v>49</v>
      </c>
      <c r="H9" s="35">
        <f>SUM(E9*G9)</f>
        <v>24500</v>
      </c>
    </row>
    <row r="10" spans="2:8">
      <c r="B10" s="36" t="s">
        <v>41</v>
      </c>
      <c r="C10" s="37"/>
      <c r="D10" s="37"/>
      <c r="E10" s="37"/>
      <c r="F10" s="38"/>
      <c r="G10" s="39"/>
      <c r="H10" s="40">
        <f>SUM(H9:H9)</f>
        <v>24500</v>
      </c>
    </row>
    <row r="11" spans="2:8">
      <c r="B11" s="57" t="s">
        <v>42</v>
      </c>
      <c r="C11" s="58"/>
      <c r="D11" s="58"/>
      <c r="E11" s="58"/>
      <c r="F11" s="59"/>
      <c r="G11" s="58"/>
      <c r="H11" s="60"/>
    </row>
    <row r="12" ht="30" spans="2:8">
      <c r="B12" s="61" t="s">
        <v>38</v>
      </c>
      <c r="C12" s="62" t="s">
        <v>39</v>
      </c>
      <c r="D12" s="63">
        <v>2021</v>
      </c>
      <c r="E12" s="64">
        <v>500</v>
      </c>
      <c r="F12" s="34" t="s">
        <v>40</v>
      </c>
      <c r="G12" s="34">
        <v>49</v>
      </c>
      <c r="H12" s="35">
        <f>SUM(E12*G12)</f>
        <v>24500</v>
      </c>
    </row>
    <row r="13" spans="2:8">
      <c r="B13" s="36" t="s">
        <v>41</v>
      </c>
      <c r="C13" s="37"/>
      <c r="D13" s="37"/>
      <c r="E13" s="37"/>
      <c r="F13" s="38"/>
      <c r="G13" s="39"/>
      <c r="H13" s="40">
        <f>SUM(H12:H12)</f>
        <v>24500</v>
      </c>
    </row>
    <row r="14" ht="16.35" spans="2:8">
      <c r="B14" s="65" t="s">
        <v>36</v>
      </c>
      <c r="C14" s="66"/>
      <c r="D14" s="66"/>
      <c r="E14" s="66"/>
      <c r="F14" s="67"/>
      <c r="G14" s="66"/>
      <c r="H14" s="68">
        <f>SUM(H10+H13)</f>
        <v>49000</v>
      </c>
    </row>
  </sheetData>
  <mergeCells count="6">
    <mergeCell ref="B1:C1"/>
    <mergeCell ref="B8:H8"/>
    <mergeCell ref="B10:G10"/>
    <mergeCell ref="B11:H11"/>
    <mergeCell ref="B13:G13"/>
    <mergeCell ref="B14:G14"/>
  </mergeCells>
  <hyperlinks>
    <hyperlink ref="C4" r:id="rId1" display="kong.wei@ubs-cn.com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zoomScale="85" zoomScaleNormal="85" workbookViewId="0">
      <selection activeCell="E17" sqref="E17"/>
    </sheetView>
  </sheetViews>
  <sheetFormatPr defaultColWidth="8.83333333333333" defaultRowHeight="15.6" outlineLevelCol="7"/>
  <cols>
    <col min="1" max="1" width="5.08333333333333" style="2" customWidth="1"/>
    <col min="2" max="2" width="26.0833333333333" customWidth="1"/>
    <col min="3" max="3" width="40.0833333333333" style="3" customWidth="1"/>
    <col min="4" max="4" width="16.8333333333333" style="3" customWidth="1"/>
    <col min="5" max="5" width="11" customWidth="1"/>
    <col min="6" max="6" width="8.33333333333333" customWidth="1"/>
    <col min="7" max="7" width="10.083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18</v>
      </c>
      <c r="D7" s="17" t="s">
        <v>19</v>
      </c>
      <c r="E7" s="18" t="s">
        <v>20</v>
      </c>
      <c r="F7" s="18" t="s">
        <v>21</v>
      </c>
      <c r="G7" s="18" t="s">
        <v>22</v>
      </c>
      <c r="H7" s="19" t="s">
        <v>23</v>
      </c>
    </row>
    <row r="8" ht="33.75" customHeight="1" spans="2:8">
      <c r="B8" s="20" t="s">
        <v>43</v>
      </c>
      <c r="C8" s="21"/>
      <c r="D8" s="21"/>
      <c r="E8" s="21"/>
      <c r="F8" s="21"/>
      <c r="G8" s="21"/>
      <c r="H8" s="22"/>
    </row>
    <row r="9" spans="2:8">
      <c r="B9" s="23" t="s">
        <v>44</v>
      </c>
      <c r="C9" s="24" t="s">
        <v>45</v>
      </c>
      <c r="D9" s="25"/>
      <c r="E9" s="26">
        <v>150</v>
      </c>
      <c r="F9" s="27" t="s">
        <v>46</v>
      </c>
      <c r="G9" s="28">
        <v>4</v>
      </c>
      <c r="H9" s="29">
        <f>SUM(E9*G9)</f>
        <v>600</v>
      </c>
    </row>
    <row r="10" spans="2:8">
      <c r="B10" s="30" t="s">
        <v>47</v>
      </c>
      <c r="C10" s="31" t="s">
        <v>45</v>
      </c>
      <c r="D10" s="32"/>
      <c r="E10" s="26">
        <v>400</v>
      </c>
      <c r="F10" s="33" t="s">
        <v>46</v>
      </c>
      <c r="G10" s="34">
        <v>5</v>
      </c>
      <c r="H10" s="35">
        <f>SUM(E10*G10)</f>
        <v>2000</v>
      </c>
    </row>
    <row r="11" spans="2:8">
      <c r="B11" s="36" t="s">
        <v>41</v>
      </c>
      <c r="C11" s="37"/>
      <c r="D11" s="37"/>
      <c r="E11" s="37"/>
      <c r="F11" s="38"/>
      <c r="G11" s="39"/>
      <c r="H11" s="40">
        <f>SUM(H9+H10)</f>
        <v>2600</v>
      </c>
    </row>
    <row r="12" ht="16.35" spans="2:8">
      <c r="B12" s="41" t="s">
        <v>11</v>
      </c>
      <c r="C12" s="42"/>
      <c r="D12" s="42"/>
      <c r="E12" s="42"/>
      <c r="F12" s="42"/>
      <c r="G12" s="42"/>
      <c r="H12" s="43">
        <f>SUM(H11)</f>
        <v>2600</v>
      </c>
    </row>
    <row r="16" spans="2:5">
      <c r="B16" s="44"/>
      <c r="C16" s="45"/>
      <c r="D16" s="45"/>
      <c r="E16" s="46"/>
    </row>
    <row r="17" spans="2:5">
      <c r="B17" s="47"/>
      <c r="C17" s="48"/>
      <c r="D17" s="48"/>
      <c r="E17" s="49"/>
    </row>
    <row r="18" spans="2:5">
      <c r="B18" s="47"/>
      <c r="C18" s="48"/>
      <c r="D18" s="48"/>
      <c r="E18" s="49"/>
    </row>
    <row r="19" spans="2:5">
      <c r="B19" s="47"/>
      <c r="C19" s="48"/>
      <c r="D19" s="48"/>
      <c r="E19" s="49"/>
    </row>
    <row r="20" spans="2:5">
      <c r="B20" s="47"/>
      <c r="C20" s="48"/>
      <c r="D20" s="48"/>
      <c r="E20" s="49"/>
    </row>
    <row r="21" spans="2:5">
      <c r="B21" s="47"/>
      <c r="C21" s="50"/>
      <c r="D21" s="50"/>
      <c r="E21" s="49"/>
    </row>
  </sheetData>
  <mergeCells count="4">
    <mergeCell ref="B1:C1"/>
    <mergeCell ref="B8:H8"/>
    <mergeCell ref="B11:G11"/>
    <mergeCell ref="B12:G12"/>
  </mergeCells>
  <hyperlinks>
    <hyperlink ref="C4" r:id="rId1" display="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2023-09-06T09:34:18Z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726479AE2D4544C4BFCB83ED6F7F2649_13</vt:lpwstr>
  </property>
</Properties>
</file>