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云盘\中国民族卫生协会内分泌代谢分会\项目\38 2022肺癌分子病理检测临床实践规范化巡讲\支持文件\麦田结算文件\"/>
    </mc:Choice>
  </mc:AlternateContent>
  <xr:revisionPtr revIDLastSave="0" documentId="13_ncr:1_{ED5038AC-3F40-4BA7-B97A-18F3E18EB7B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结算单" sheetId="1" r:id="rId1"/>
    <sheet name="餐费明细" sheetId="3" r:id="rId2"/>
    <sheet name="物料制作明细" sheetId="4" r:id="rId3"/>
    <sheet name="劳务打款明细" sheetId="2" r:id="rId4"/>
  </sheets>
  <definedNames>
    <definedName name="_xlnm._FilterDatabase" localSheetId="3" hidden="1">劳务打款明细!$A$1:$I$47</definedName>
  </definedNames>
  <calcPr calcId="191029"/>
</workbook>
</file>

<file path=xl/calcChain.xml><?xml version="1.0" encoding="utf-8"?>
<calcChain xmlns="http://schemas.openxmlformats.org/spreadsheetml/2006/main">
  <c r="G28" i="1" l="1"/>
  <c r="G19" i="1" l="1"/>
  <c r="G20" i="1"/>
  <c r="G17" i="1" l="1"/>
  <c r="G18" i="1"/>
  <c r="D4" i="2" l="1"/>
  <c r="E4" i="2"/>
  <c r="C57" i="4" l="1"/>
  <c r="G25" i="1" s="1"/>
  <c r="C57" i="3"/>
  <c r="G24" i="1" s="1"/>
  <c r="F3" i="2"/>
  <c r="F4" i="2" s="1"/>
  <c r="G22" i="1" l="1"/>
  <c r="G21" i="1"/>
  <c r="G4" i="1" l="1"/>
  <c r="G27" i="1" s="1"/>
  <c r="G5" i="1"/>
  <c r="G6" i="1"/>
  <c r="G7" i="1"/>
  <c r="G8" i="1"/>
  <c r="G9" i="1"/>
  <c r="G10" i="1"/>
  <c r="G11" i="1"/>
  <c r="G12" i="1"/>
  <c r="G13" i="1"/>
  <c r="G14" i="1"/>
  <c r="G15" i="1"/>
  <c r="G16" i="1"/>
  <c r="G26" i="1" l="1"/>
</calcChain>
</file>

<file path=xl/sharedStrings.xml><?xml version="1.0" encoding="utf-8"?>
<sst xmlns="http://schemas.openxmlformats.org/spreadsheetml/2006/main" count="225" uniqueCount="133">
  <si>
    <t>单位</t>
  </si>
  <si>
    <t xml:space="preserve"> 数量</t>
  </si>
  <si>
    <t>次数</t>
  </si>
  <si>
    <t>结算总价</t>
  </si>
  <si>
    <t>场</t>
  </si>
  <si>
    <t>页</t>
  </si>
  <si>
    <t>张</t>
  </si>
  <si>
    <t>线上直播</t>
  </si>
  <si>
    <t>HCP劳务费</t>
  </si>
  <si>
    <t>人</t>
  </si>
  <si>
    <t>供应商项目执行费用合计</t>
  </si>
  <si>
    <t>Total-小计</t>
  </si>
  <si>
    <t>供应商服务费</t>
  </si>
  <si>
    <t>供应商税费</t>
  </si>
  <si>
    <t>结算金额</t>
    <phoneticPr fontId="7" type="noConversion"/>
  </si>
  <si>
    <t>总金额</t>
    <phoneticPr fontId="7" type="noConversion"/>
  </si>
  <si>
    <t>系统平台</t>
  </si>
  <si>
    <t>项目监控</t>
  </si>
  <si>
    <t>餐费</t>
  </si>
  <si>
    <t>.Net Development(后台开发) 基础服务设施，包括满足业务需求和连续性要求的基础架构及容灾架构</t>
  </si>
  <si>
    <t>.Net Development(后台开发) 软件框架开发及数据逻辑设定</t>
  </si>
  <si>
    <t>.Net Development(后台开发) 业务逻辑线定制开发，满足业务需求的从注册到使用的完整逻辑及页面架构开发</t>
  </si>
  <si>
    <t>.Net Development(后台开发) 管理人员平台定制开发，满足管理需求的功能开发，包括审批和浏览等。</t>
  </si>
  <si>
    <t>SIT/UAT/Functional/Test/配置/功能测试 软件测试</t>
  </si>
  <si>
    <t>KV 独立设计包含KV、Slogan、Icon、PPT美化设计及完稿</t>
  </si>
  <si>
    <t>延展设计 针对已有设计的修改 包括背景板、展架、胸卡、台卡</t>
  </si>
  <si>
    <t>PPT模板（new word)  根据已有KV进行排版及PPT模板格式</t>
  </si>
  <si>
    <t>邀请函(普通版式)（new word)  根据已有KV进行设计、排版</t>
  </si>
  <si>
    <t>易拉宝/X展架（new word)  根据已有KV进行设计、排版</t>
  </si>
  <si>
    <t>台卡（new word) 根据已有KV进行设计、排版</t>
  </si>
  <si>
    <t>在项目执行前期物料、供应商、医生专家的协调，项目的监管，每个环节的梳理，工作安排</t>
  </si>
  <si>
    <t>在项目执行过程中，对各个环节的统筹管理，推进进度，负责会议的质量</t>
  </si>
  <si>
    <t>直播平台租赁，每场3小时，300方内同时在线观看</t>
  </si>
  <si>
    <t>技术人员支持、会中协助、场景切换以及会议界面调整</t>
  </si>
  <si>
    <t>摄像</t>
  </si>
  <si>
    <t>每场直播1个主席（含税费）</t>
  </si>
  <si>
    <t>每场直播2个讲者（含税费）</t>
  </si>
  <si>
    <t>每场直播2家医院餐费</t>
  </si>
  <si>
    <t>元/人天</t>
  </si>
  <si>
    <t>1600.00</t>
  </si>
  <si>
    <t>2000.00</t>
  </si>
  <si>
    <t>1400.00</t>
  </si>
  <si>
    <t>6000.00</t>
  </si>
  <si>
    <t>800.00</t>
  </si>
  <si>
    <t>500.00</t>
  </si>
  <si>
    <t>100.00</t>
  </si>
  <si>
    <t>个</t>
  </si>
  <si>
    <t>10.00</t>
  </si>
  <si>
    <t>2200.00</t>
  </si>
  <si>
    <t>1000.00</t>
  </si>
  <si>
    <t>人/次</t>
  </si>
  <si>
    <t>易拉宝 、展架</t>
    <phoneticPr fontId="7" type="noConversion"/>
  </si>
  <si>
    <t>个</t>
    <phoneticPr fontId="7" type="noConversion"/>
  </si>
  <si>
    <t>场次编号</t>
    <phoneticPr fontId="7" type="noConversion"/>
  </si>
  <si>
    <t>姓名</t>
    <phoneticPr fontId="7" type="noConversion"/>
  </si>
  <si>
    <t>身份证号</t>
    <phoneticPr fontId="7" type="noConversion"/>
  </si>
  <si>
    <t>税后金额</t>
    <phoneticPr fontId="7" type="noConversion"/>
  </si>
  <si>
    <t>税金</t>
    <phoneticPr fontId="7" type="noConversion"/>
  </si>
  <si>
    <t>含税金额</t>
    <phoneticPr fontId="7" type="noConversion"/>
  </si>
  <si>
    <t>王满香</t>
    <phoneticPr fontId="7" type="noConversion"/>
  </si>
  <si>
    <t>6222600610018636617</t>
    <phoneticPr fontId="7" type="noConversion"/>
  </si>
  <si>
    <t>详见劳务打款明细</t>
    <phoneticPr fontId="7" type="noConversion"/>
  </si>
  <si>
    <t>日期</t>
    <phoneticPr fontId="14" type="noConversion"/>
  </si>
  <si>
    <t>地点</t>
    <phoneticPr fontId="14" type="noConversion"/>
  </si>
  <si>
    <t>餐费</t>
    <phoneticPr fontId="14" type="noConversion"/>
  </si>
  <si>
    <t>制作费</t>
    <phoneticPr fontId="14" type="noConversion"/>
  </si>
  <si>
    <t>朝阳</t>
    <phoneticPr fontId="14" type="noConversion"/>
  </si>
  <si>
    <t>大连</t>
    <phoneticPr fontId="14" type="noConversion"/>
  </si>
  <si>
    <t>辽阳</t>
    <phoneticPr fontId="14" type="noConversion"/>
  </si>
  <si>
    <t>北京</t>
    <phoneticPr fontId="14" type="noConversion"/>
  </si>
  <si>
    <t>菏泽</t>
    <phoneticPr fontId="14" type="noConversion"/>
  </si>
  <si>
    <t>济宁+单县</t>
    <phoneticPr fontId="14" type="noConversion"/>
  </si>
  <si>
    <t>江苏南京</t>
    <phoneticPr fontId="14" type="noConversion"/>
  </si>
  <si>
    <t>枣庄+济宁</t>
    <phoneticPr fontId="14" type="noConversion"/>
  </si>
  <si>
    <t>福州</t>
    <phoneticPr fontId="14" type="noConversion"/>
  </si>
  <si>
    <t>三明+南平</t>
    <phoneticPr fontId="14" type="noConversion"/>
  </si>
  <si>
    <t>汉宜荆</t>
    <phoneticPr fontId="14" type="noConversion"/>
  </si>
  <si>
    <t>新泰济南</t>
    <phoneticPr fontId="14" type="noConversion"/>
  </si>
  <si>
    <t>东营淄博</t>
    <phoneticPr fontId="14" type="noConversion"/>
  </si>
  <si>
    <t>泰州南京</t>
    <phoneticPr fontId="14" type="noConversion"/>
  </si>
  <si>
    <t>无锡</t>
    <phoneticPr fontId="14" type="noConversion"/>
  </si>
  <si>
    <t>西安成都</t>
    <phoneticPr fontId="14" type="noConversion"/>
  </si>
  <si>
    <t>潍坊</t>
    <phoneticPr fontId="14" type="noConversion"/>
  </si>
  <si>
    <t>南京泰州</t>
    <phoneticPr fontId="14" type="noConversion"/>
  </si>
  <si>
    <t>南京站</t>
    <phoneticPr fontId="14" type="noConversion"/>
  </si>
  <si>
    <t>曲阜千佛山</t>
    <phoneticPr fontId="14" type="noConversion"/>
  </si>
  <si>
    <t>宜昌站</t>
    <phoneticPr fontId="14" type="noConversion"/>
  </si>
  <si>
    <t>扬州站</t>
    <phoneticPr fontId="14" type="noConversion"/>
  </si>
  <si>
    <t>常州站</t>
    <phoneticPr fontId="14" type="noConversion"/>
  </si>
  <si>
    <t>宜昌施恩</t>
    <phoneticPr fontId="14" type="noConversion"/>
  </si>
  <si>
    <t>南京</t>
    <phoneticPr fontId="14" type="noConversion"/>
  </si>
  <si>
    <t>十堰襄阳</t>
    <phoneticPr fontId="14" type="noConversion"/>
  </si>
  <si>
    <t>金乡济宁</t>
    <phoneticPr fontId="14" type="noConversion"/>
  </si>
  <si>
    <t>吉林</t>
    <phoneticPr fontId="14" type="noConversion"/>
  </si>
  <si>
    <t>辽宁</t>
    <phoneticPr fontId="14" type="noConversion"/>
  </si>
  <si>
    <t>兰州</t>
    <phoneticPr fontId="14" type="noConversion"/>
  </si>
  <si>
    <t>泰州</t>
    <phoneticPr fontId="14" type="noConversion"/>
  </si>
  <si>
    <t>梅州</t>
    <phoneticPr fontId="14" type="noConversion"/>
  </si>
  <si>
    <t>平顶山</t>
    <phoneticPr fontId="14" type="noConversion"/>
  </si>
  <si>
    <t>泗阳</t>
    <phoneticPr fontId="14" type="noConversion"/>
  </si>
  <si>
    <t>新乡</t>
    <phoneticPr fontId="14" type="noConversion"/>
  </si>
  <si>
    <t>南通南京</t>
    <phoneticPr fontId="14" type="noConversion"/>
  </si>
  <si>
    <t>景德镇</t>
    <phoneticPr fontId="14" type="noConversion"/>
  </si>
  <si>
    <t>赣州</t>
    <phoneticPr fontId="14" type="noConversion"/>
  </si>
  <si>
    <t>扬州</t>
    <phoneticPr fontId="14" type="noConversion"/>
  </si>
  <si>
    <t>临沂</t>
    <phoneticPr fontId="14" type="noConversion"/>
  </si>
  <si>
    <t>烟台</t>
    <phoneticPr fontId="14" type="noConversion"/>
  </si>
  <si>
    <t>浙江</t>
    <phoneticPr fontId="14" type="noConversion"/>
  </si>
  <si>
    <t>上海</t>
    <phoneticPr fontId="14" type="noConversion"/>
  </si>
  <si>
    <t>厦门</t>
    <phoneticPr fontId="14" type="noConversion"/>
  </si>
  <si>
    <t>豫南</t>
    <phoneticPr fontId="14" type="noConversion"/>
  </si>
  <si>
    <t>西安</t>
    <phoneticPr fontId="14" type="noConversion"/>
  </si>
  <si>
    <t>武汉</t>
    <phoneticPr fontId="14" type="noConversion"/>
  </si>
  <si>
    <t>长沙</t>
    <phoneticPr fontId="14" type="noConversion"/>
  </si>
  <si>
    <t>荆州</t>
    <phoneticPr fontId="14" type="noConversion"/>
  </si>
  <si>
    <t>洛阳</t>
    <phoneticPr fontId="14" type="noConversion"/>
  </si>
  <si>
    <t>总计</t>
    <phoneticPr fontId="7" type="noConversion"/>
  </si>
  <si>
    <t>详见餐费明细</t>
    <phoneticPr fontId="7" type="noConversion"/>
  </si>
  <si>
    <t>详见物料明细</t>
    <phoneticPr fontId="7" type="noConversion"/>
  </si>
  <si>
    <t>会前彩排、网络调试</t>
    <phoneticPr fontId="7" type="noConversion"/>
  </si>
  <si>
    <t>12月29日 荆州</t>
    <phoneticPr fontId="7" type="noConversion"/>
  </si>
  <si>
    <t>合计</t>
    <phoneticPr fontId="7" type="noConversion"/>
  </si>
  <si>
    <t>2022肺癌分子病理检测临床实践规范化巡讲会议结算单</t>
    <phoneticPr fontId="7" type="noConversion"/>
  </si>
  <si>
    <t>2022阿斯利康肺癌分子病理检测临床实践规范化巡讲会议220410</t>
    <phoneticPr fontId="14" type="noConversion"/>
  </si>
  <si>
    <t>2022阿斯利康肺癌分子病理检测临床实践规范化巡讲会议220410</t>
    <phoneticPr fontId="7" type="noConversion"/>
  </si>
  <si>
    <t>客户经理</t>
    <phoneticPr fontId="7" type="noConversion"/>
  </si>
  <si>
    <t>项目流程管理、对接医院及讲者</t>
    <phoneticPr fontId="7" type="noConversion"/>
  </si>
  <si>
    <t>小时</t>
    <phoneticPr fontId="7" type="noConversion"/>
  </si>
  <si>
    <t>项目</t>
    <phoneticPr fontId="7" type="noConversion"/>
  </si>
  <si>
    <t>明细</t>
    <phoneticPr fontId="7" type="noConversion"/>
  </si>
  <si>
    <t>单价</t>
    <phoneticPr fontId="7" type="noConversion"/>
  </si>
  <si>
    <t>物料制作</t>
    <phoneticPr fontId="7" type="noConversion"/>
  </si>
  <si>
    <t>设计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</si>
</sst>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7" formatCode="[$￥-804]#,##0;[Red][$￥-804]\-#,##0"/>
    <numFmt numFmtId="178" formatCode="0.00_ "/>
    <numFmt numFmtId="179" formatCode="#,##0.00_);[Red]\(#,##0.00\)"/>
    <numFmt numFmtId="180" formatCode="&quot;¥&quot;#,##0.00_);[Red]\(&quot;¥&quot;#,##0.00\)"/>
    <numFmt numFmtId="181" formatCode="m&quot;月&quot;d&quot;日&quot;;@"/>
  </numFmts>
  <fonts count="15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sz val="12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77" fontId="9" fillId="0" borderId="0">
      <alignment vertical="center"/>
    </xf>
  </cellStyleXfs>
  <cellXfs count="63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8" fillId="0" borderId="0" xfId="0" applyFont="1"/>
    <xf numFmtId="177" fontId="10" fillId="3" borderId="1" xfId="1" applyFont="1" applyFill="1" applyBorder="1" applyAlignment="1">
      <alignment horizontal="center" vertical="center" wrapText="1"/>
    </xf>
    <xf numFmtId="177" fontId="10" fillId="3" borderId="3" xfId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 readingOrder="1"/>
    </xf>
    <xf numFmtId="179" fontId="3" fillId="0" borderId="3" xfId="0" applyNumberFormat="1" applyFont="1" applyBorder="1" applyAlignment="1">
      <alignment horizontal="center" vertical="center" wrapText="1" readingOrder="1"/>
    </xf>
    <xf numFmtId="179" fontId="2" fillId="0" borderId="3" xfId="0" applyNumberFormat="1" applyFont="1" applyBorder="1" applyAlignment="1">
      <alignment horizontal="center" vertical="center" wrapText="1" readingOrder="1"/>
    </xf>
    <xf numFmtId="179" fontId="5" fillId="2" borderId="4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 applyProtection="1">
      <protection locked="0"/>
    </xf>
    <xf numFmtId="180" fontId="1" fillId="0" borderId="0" xfId="0" applyNumberFormat="1" applyFont="1" applyProtection="1">
      <protection locked="0"/>
    </xf>
    <xf numFmtId="0" fontId="11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1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4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179" fontId="3" fillId="4" borderId="1" xfId="0" applyNumberFormat="1" applyFont="1" applyFill="1" applyBorder="1" applyAlignment="1">
      <alignment horizontal="center" vertical="center" wrapText="1" readingOrder="1"/>
    </xf>
    <xf numFmtId="179" fontId="3" fillId="4" borderId="3" xfId="0" applyNumberFormat="1" applyFont="1" applyFill="1" applyBorder="1" applyAlignment="1">
      <alignment horizontal="center" vertical="center" wrapText="1" readingOrder="1"/>
    </xf>
    <xf numFmtId="0" fontId="1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11" fillId="4" borderId="1" xfId="0" applyFont="1" applyFill="1" applyBorder="1"/>
    <xf numFmtId="0" fontId="0" fillId="4" borderId="1" xfId="0" applyFill="1" applyBorder="1"/>
    <xf numFmtId="178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/>
    </xf>
    <xf numFmtId="0" fontId="12" fillId="0" borderId="1" xfId="0" applyFont="1" applyBorder="1" applyProtection="1">
      <protection locked="0"/>
    </xf>
    <xf numFmtId="180" fontId="12" fillId="0" borderId="1" xfId="0" applyNumberFormat="1" applyFont="1" applyBorder="1" applyProtection="1">
      <protection locked="0"/>
    </xf>
    <xf numFmtId="58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180" fontId="1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 wrapText="1"/>
    </xf>
    <xf numFmtId="177" fontId="10" fillId="3" borderId="5" xfId="1" applyFont="1" applyFill="1" applyBorder="1" applyAlignment="1">
      <alignment horizontal="center" vertical="center" wrapText="1"/>
    </xf>
    <xf numFmtId="177" fontId="10" fillId="3" borderId="1" xfId="1" applyFont="1" applyFill="1" applyBorder="1" applyAlignment="1">
      <alignment horizontal="center" vertical="center" wrapText="1"/>
    </xf>
    <xf numFmtId="177" fontId="10" fillId="3" borderId="6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right"/>
    </xf>
    <xf numFmtId="9" fontId="3" fillId="0" borderId="1" xfId="0" applyNumberFormat="1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79" fontId="6" fillId="0" borderId="1" xfId="0" applyNumberFormat="1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</cellXfs>
  <cellStyles count="2">
    <cellStyle name="Normal 2" xfId="1" xr:uid="{A757245A-CEB9-4BCC-9E9B-212DBF2CB014}"/>
    <cellStyle name="常规" xfId="0" builtinId="0"/>
  </cellStyles>
  <dxfs count="6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80" zoomScaleNormal="80" workbookViewId="0">
      <selection activeCell="B15" sqref="B15"/>
    </sheetView>
  </sheetViews>
  <sheetFormatPr defaultColWidth="8.875" defaultRowHeight="14.25" x14ac:dyDescent="0.2"/>
  <cols>
    <col min="1" max="1" width="22.125" customWidth="1"/>
    <col min="2" max="2" width="60.25" customWidth="1"/>
    <col min="4" max="4" width="16" customWidth="1"/>
    <col min="7" max="7" width="13" customWidth="1"/>
    <col min="8" max="8" width="17.25" customWidth="1"/>
  </cols>
  <sheetData>
    <row r="1" spans="1:8" ht="22.5" customHeight="1" thickBot="1" x14ac:dyDescent="0.25">
      <c r="A1" s="55" t="s">
        <v>122</v>
      </c>
      <c r="B1" s="56"/>
      <c r="C1" s="56"/>
      <c r="D1" s="56"/>
      <c r="E1" s="56"/>
      <c r="F1" s="56"/>
      <c r="G1" s="57"/>
    </row>
    <row r="2" spans="1:8" ht="22.5" customHeight="1" x14ac:dyDescent="0.2">
      <c r="A2" s="46" t="s">
        <v>128</v>
      </c>
      <c r="B2" s="46" t="s">
        <v>129</v>
      </c>
      <c r="C2" s="46" t="s">
        <v>0</v>
      </c>
      <c r="D2" s="46" t="s">
        <v>14</v>
      </c>
      <c r="E2" s="46"/>
      <c r="F2" s="46"/>
      <c r="G2" s="48"/>
    </row>
    <row r="3" spans="1:8" s="2" customFormat="1" ht="18" x14ac:dyDescent="0.25">
      <c r="A3" s="47"/>
      <c r="B3" s="47"/>
      <c r="C3" s="47"/>
      <c r="D3" s="3" t="s">
        <v>130</v>
      </c>
      <c r="E3" s="3" t="s">
        <v>1</v>
      </c>
      <c r="F3" s="3" t="s">
        <v>2</v>
      </c>
      <c r="G3" s="4" t="s">
        <v>3</v>
      </c>
    </row>
    <row r="4" spans="1:8" s="9" customFormat="1" ht="28.5" x14ac:dyDescent="0.2">
      <c r="A4" s="10" t="s">
        <v>16</v>
      </c>
      <c r="B4" s="10" t="s">
        <v>19</v>
      </c>
      <c r="C4" s="11" t="s">
        <v>38</v>
      </c>
      <c r="D4" s="11" t="s">
        <v>39</v>
      </c>
      <c r="E4" s="11">
        <v>12</v>
      </c>
      <c r="F4" s="11">
        <v>1</v>
      </c>
      <c r="G4" s="6">
        <f>D4*E4*F4</f>
        <v>19200</v>
      </c>
    </row>
    <row r="5" spans="1:8" s="9" customFormat="1" ht="16.5" x14ac:dyDescent="0.2">
      <c r="A5" s="10" t="s">
        <v>16</v>
      </c>
      <c r="B5" s="10" t="s">
        <v>20</v>
      </c>
      <c r="C5" s="11" t="s">
        <v>38</v>
      </c>
      <c r="D5" s="11" t="s">
        <v>40</v>
      </c>
      <c r="E5" s="11">
        <v>6</v>
      </c>
      <c r="F5" s="11">
        <v>1</v>
      </c>
      <c r="G5" s="6">
        <f t="shared" ref="G5:G21" si="0">D5*E5*F5</f>
        <v>12000</v>
      </c>
    </row>
    <row r="6" spans="1:8" s="9" customFormat="1" ht="28.5" x14ac:dyDescent="0.2">
      <c r="A6" s="10" t="s">
        <v>16</v>
      </c>
      <c r="B6" s="10" t="s">
        <v>21</v>
      </c>
      <c r="C6" s="11" t="s">
        <v>38</v>
      </c>
      <c r="D6" s="11" t="s">
        <v>40</v>
      </c>
      <c r="E6" s="11">
        <v>8</v>
      </c>
      <c r="F6" s="11">
        <v>1</v>
      </c>
      <c r="G6" s="6">
        <f t="shared" si="0"/>
        <v>16000</v>
      </c>
    </row>
    <row r="7" spans="1:8" s="9" customFormat="1" ht="28.5" x14ac:dyDescent="0.2">
      <c r="A7" s="10" t="s">
        <v>16</v>
      </c>
      <c r="B7" s="10" t="s">
        <v>22</v>
      </c>
      <c r="C7" s="11" t="s">
        <v>38</v>
      </c>
      <c r="D7" s="11" t="s">
        <v>40</v>
      </c>
      <c r="E7" s="11">
        <v>5</v>
      </c>
      <c r="F7" s="11">
        <v>1</v>
      </c>
      <c r="G7" s="6">
        <f t="shared" si="0"/>
        <v>10000</v>
      </c>
    </row>
    <row r="8" spans="1:8" s="9" customFormat="1" ht="16.5" x14ac:dyDescent="0.2">
      <c r="A8" s="10" t="s">
        <v>16</v>
      </c>
      <c r="B8" s="10" t="s">
        <v>23</v>
      </c>
      <c r="C8" s="11" t="s">
        <v>38</v>
      </c>
      <c r="D8" s="11" t="s">
        <v>41</v>
      </c>
      <c r="E8" s="11">
        <v>2</v>
      </c>
      <c r="F8" s="11">
        <v>1</v>
      </c>
      <c r="G8" s="6">
        <f t="shared" si="0"/>
        <v>2800</v>
      </c>
    </row>
    <row r="9" spans="1:8" s="9" customFormat="1" ht="16.5" x14ac:dyDescent="0.2">
      <c r="A9" s="42" t="s">
        <v>132</v>
      </c>
      <c r="B9" s="10" t="s">
        <v>24</v>
      </c>
      <c r="C9" s="11" t="s">
        <v>6</v>
      </c>
      <c r="D9" s="11" t="s">
        <v>42</v>
      </c>
      <c r="E9" s="11">
        <v>1</v>
      </c>
      <c r="F9" s="11">
        <v>1</v>
      </c>
      <c r="G9" s="6">
        <f t="shared" si="0"/>
        <v>6000</v>
      </c>
    </row>
    <row r="10" spans="1:8" s="9" customFormat="1" ht="16.5" x14ac:dyDescent="0.2">
      <c r="A10" s="42" t="s">
        <v>132</v>
      </c>
      <c r="B10" s="10" t="s">
        <v>25</v>
      </c>
      <c r="C10" s="11" t="s">
        <v>4</v>
      </c>
      <c r="D10" s="11" t="s">
        <v>43</v>
      </c>
      <c r="E10" s="11">
        <v>1</v>
      </c>
      <c r="F10" s="11">
        <v>1</v>
      </c>
      <c r="G10" s="6">
        <f t="shared" si="0"/>
        <v>800</v>
      </c>
    </row>
    <row r="11" spans="1:8" s="9" customFormat="1" ht="16.5" x14ac:dyDescent="0.2">
      <c r="A11" s="42" t="s">
        <v>132</v>
      </c>
      <c r="B11" s="10" t="s">
        <v>26</v>
      </c>
      <c r="C11" s="11" t="s">
        <v>5</v>
      </c>
      <c r="D11" s="11" t="s">
        <v>44</v>
      </c>
      <c r="E11" s="11">
        <v>1</v>
      </c>
      <c r="F11" s="11">
        <v>1</v>
      </c>
      <c r="G11" s="6">
        <f t="shared" si="0"/>
        <v>500</v>
      </c>
    </row>
    <row r="12" spans="1:8" s="9" customFormat="1" ht="16.5" x14ac:dyDescent="0.2">
      <c r="A12" s="42" t="s">
        <v>132</v>
      </c>
      <c r="B12" s="10" t="s">
        <v>27</v>
      </c>
      <c r="C12" s="11" t="s">
        <v>6</v>
      </c>
      <c r="D12" s="11" t="s">
        <v>45</v>
      </c>
      <c r="E12" s="11">
        <v>1</v>
      </c>
      <c r="F12" s="11">
        <v>54</v>
      </c>
      <c r="G12" s="6">
        <f t="shared" si="0"/>
        <v>5400</v>
      </c>
    </row>
    <row r="13" spans="1:8" s="9" customFormat="1" ht="16.5" x14ac:dyDescent="0.2">
      <c r="A13" s="42" t="s">
        <v>132</v>
      </c>
      <c r="B13" s="10" t="s">
        <v>28</v>
      </c>
      <c r="C13" s="11" t="s">
        <v>46</v>
      </c>
      <c r="D13" s="11" t="s">
        <v>45</v>
      </c>
      <c r="E13" s="11">
        <v>2</v>
      </c>
      <c r="F13" s="11">
        <v>54</v>
      </c>
      <c r="G13" s="6">
        <f t="shared" si="0"/>
        <v>10800</v>
      </c>
    </row>
    <row r="14" spans="1:8" s="9" customFormat="1" ht="16.5" x14ac:dyDescent="0.2">
      <c r="A14" s="42" t="s">
        <v>132</v>
      </c>
      <c r="B14" s="10" t="s">
        <v>29</v>
      </c>
      <c r="C14" s="11" t="s">
        <v>6</v>
      </c>
      <c r="D14" s="11" t="s">
        <v>47</v>
      </c>
      <c r="E14" s="11">
        <v>3</v>
      </c>
      <c r="F14" s="11">
        <v>54</v>
      </c>
      <c r="G14" s="6">
        <f t="shared" si="0"/>
        <v>1620</v>
      </c>
    </row>
    <row r="15" spans="1:8" s="9" customFormat="1" ht="28.5" x14ac:dyDescent="0.2">
      <c r="A15" s="10" t="s">
        <v>17</v>
      </c>
      <c r="B15" s="10" t="s">
        <v>30</v>
      </c>
      <c r="C15" s="11" t="s">
        <v>4</v>
      </c>
      <c r="D15" s="11" t="s">
        <v>45</v>
      </c>
      <c r="E15" s="11">
        <v>2</v>
      </c>
      <c r="F15" s="11">
        <v>52</v>
      </c>
      <c r="G15" s="6">
        <f t="shared" si="0"/>
        <v>10400</v>
      </c>
    </row>
    <row r="16" spans="1:8" s="9" customFormat="1" ht="28.5" x14ac:dyDescent="0.2">
      <c r="A16" s="10" t="s">
        <v>17</v>
      </c>
      <c r="B16" s="10" t="s">
        <v>31</v>
      </c>
      <c r="C16" s="11" t="s">
        <v>4</v>
      </c>
      <c r="D16" s="11" t="s">
        <v>45</v>
      </c>
      <c r="E16" s="11">
        <v>2</v>
      </c>
      <c r="F16" s="11">
        <v>52</v>
      </c>
      <c r="G16" s="6">
        <f t="shared" si="0"/>
        <v>10400</v>
      </c>
      <c r="H16" s="45"/>
    </row>
    <row r="17" spans="1:8" s="9" customFormat="1" ht="16.5" x14ac:dyDescent="0.2">
      <c r="A17" s="10" t="s">
        <v>7</v>
      </c>
      <c r="B17" s="10" t="s">
        <v>32</v>
      </c>
      <c r="C17" s="11" t="s">
        <v>4</v>
      </c>
      <c r="D17" s="11" t="s">
        <v>48</v>
      </c>
      <c r="E17" s="11">
        <v>1</v>
      </c>
      <c r="F17" s="11">
        <v>52</v>
      </c>
      <c r="G17" s="6">
        <f t="shared" si="0"/>
        <v>114400</v>
      </c>
      <c r="H17" s="45"/>
    </row>
    <row r="18" spans="1:8" s="9" customFormat="1" ht="16.5" x14ac:dyDescent="0.2">
      <c r="A18" s="10" t="s">
        <v>7</v>
      </c>
      <c r="B18" s="10" t="s">
        <v>33</v>
      </c>
      <c r="C18" s="11" t="s">
        <v>4</v>
      </c>
      <c r="D18" s="11" t="s">
        <v>49</v>
      </c>
      <c r="E18" s="11">
        <v>1</v>
      </c>
      <c r="F18" s="11">
        <v>52</v>
      </c>
      <c r="G18" s="6">
        <f t="shared" si="0"/>
        <v>52000</v>
      </c>
    </row>
    <row r="19" spans="1:8" s="9" customFormat="1" ht="16.5" x14ac:dyDescent="0.2">
      <c r="A19" s="10" t="s">
        <v>7</v>
      </c>
      <c r="B19" s="10" t="s">
        <v>34</v>
      </c>
      <c r="C19" s="11" t="s">
        <v>4</v>
      </c>
      <c r="D19" s="11"/>
      <c r="E19" s="11"/>
      <c r="F19" s="11"/>
      <c r="G19" s="6">
        <f t="shared" si="0"/>
        <v>0</v>
      </c>
    </row>
    <row r="20" spans="1:8" s="9" customFormat="1" ht="16.5" x14ac:dyDescent="0.2">
      <c r="A20" s="42" t="s">
        <v>125</v>
      </c>
      <c r="B20" s="42" t="s">
        <v>126</v>
      </c>
      <c r="C20" s="43" t="s">
        <v>127</v>
      </c>
      <c r="D20" s="44">
        <v>200</v>
      </c>
      <c r="E20" s="11">
        <v>5</v>
      </c>
      <c r="F20" s="11">
        <v>52</v>
      </c>
      <c r="G20" s="6">
        <f t="shared" si="0"/>
        <v>52000</v>
      </c>
    </row>
    <row r="21" spans="1:8" s="28" customFormat="1" ht="16.5" x14ac:dyDescent="0.2">
      <c r="A21" s="29"/>
      <c r="B21" s="30" t="s">
        <v>119</v>
      </c>
      <c r="C21" s="31"/>
      <c r="D21" s="32">
        <v>800</v>
      </c>
      <c r="E21" s="33">
        <v>1</v>
      </c>
      <c r="F21" s="33">
        <v>52</v>
      </c>
      <c r="G21" s="26">
        <f t="shared" si="0"/>
        <v>41600</v>
      </c>
    </row>
    <row r="22" spans="1:8" s="9" customFormat="1" ht="16.5" x14ac:dyDescent="0.2">
      <c r="A22" s="10" t="s">
        <v>8</v>
      </c>
      <c r="B22" s="10" t="s">
        <v>35</v>
      </c>
      <c r="C22" s="11" t="s">
        <v>9</v>
      </c>
      <c r="D22" s="11"/>
      <c r="E22" s="11"/>
      <c r="F22" s="11"/>
      <c r="G22" s="6">
        <f>劳务打款明细!F4</f>
        <v>1050</v>
      </c>
      <c r="H22" s="14" t="s">
        <v>61</v>
      </c>
    </row>
    <row r="23" spans="1:8" s="9" customFormat="1" ht="16.5" x14ac:dyDescent="0.2">
      <c r="A23" s="10" t="s">
        <v>8</v>
      </c>
      <c r="B23" s="10" t="s">
        <v>36</v>
      </c>
      <c r="C23" s="11" t="s">
        <v>9</v>
      </c>
      <c r="D23" s="11"/>
      <c r="E23" s="11"/>
      <c r="F23" s="11"/>
      <c r="G23" s="6"/>
    </row>
    <row r="24" spans="1:8" s="9" customFormat="1" ht="16.5" x14ac:dyDescent="0.2">
      <c r="A24" s="10" t="s">
        <v>18</v>
      </c>
      <c r="B24" s="10" t="s">
        <v>37</v>
      </c>
      <c r="C24" s="11" t="s">
        <v>50</v>
      </c>
      <c r="D24" s="11"/>
      <c r="E24" s="11"/>
      <c r="F24" s="11"/>
      <c r="G24" s="6">
        <f>餐费明细!C57</f>
        <v>198285</v>
      </c>
      <c r="H24" s="14" t="s">
        <v>117</v>
      </c>
    </row>
    <row r="25" spans="1:8" s="28" customFormat="1" ht="16.5" x14ac:dyDescent="0.2">
      <c r="A25" s="23" t="s">
        <v>131</v>
      </c>
      <c r="B25" s="23" t="s">
        <v>51</v>
      </c>
      <c r="C25" s="24" t="s">
        <v>52</v>
      </c>
      <c r="D25" s="25"/>
      <c r="E25" s="24"/>
      <c r="F25" s="24"/>
      <c r="G25" s="26">
        <f>物料制作明细!C57</f>
        <v>12279.9</v>
      </c>
      <c r="H25" s="27" t="s">
        <v>118</v>
      </c>
    </row>
    <row r="26" spans="1:8" ht="16.5" x14ac:dyDescent="0.2">
      <c r="A26" s="1" t="s">
        <v>10</v>
      </c>
      <c r="B26" s="53" t="s">
        <v>11</v>
      </c>
      <c r="C26" s="53"/>
      <c r="D26" s="54" t="s">
        <v>11</v>
      </c>
      <c r="E26" s="54"/>
      <c r="F26" s="54"/>
      <c r="G26" s="7">
        <f>SUM(G4:G25)</f>
        <v>577534.9</v>
      </c>
    </row>
    <row r="27" spans="1:8" ht="16.5" x14ac:dyDescent="0.2">
      <c r="A27" s="1" t="s">
        <v>12</v>
      </c>
      <c r="B27" s="1"/>
      <c r="C27" s="1"/>
      <c r="D27" s="51">
        <v>0.08</v>
      </c>
      <c r="E27" s="52"/>
      <c r="F27" s="52"/>
      <c r="G27" s="5">
        <f>SUM(G4:G25)*D27</f>
        <v>46202.792000000001</v>
      </c>
    </row>
    <row r="28" spans="1:8" ht="16.5" x14ac:dyDescent="0.2">
      <c r="A28" s="1" t="s">
        <v>13</v>
      </c>
      <c r="B28" s="1"/>
      <c r="C28" s="1"/>
      <c r="D28" s="51">
        <v>0.06</v>
      </c>
      <c r="E28" s="52"/>
      <c r="F28" s="52"/>
      <c r="G28" s="6">
        <f>38057.91</f>
        <v>38057.910000000003</v>
      </c>
    </row>
    <row r="29" spans="1:8" ht="18.95" customHeight="1" thickBot="1" x14ac:dyDescent="0.25">
      <c r="A29" s="49" t="s">
        <v>15</v>
      </c>
      <c r="B29" s="49"/>
      <c r="C29" s="49"/>
      <c r="D29" s="50"/>
      <c r="E29" s="50"/>
      <c r="F29" s="50"/>
      <c r="G29" s="8">
        <v>661795.59200000006</v>
      </c>
    </row>
  </sheetData>
  <mergeCells count="12">
    <mergeCell ref="B26:C26"/>
    <mergeCell ref="D26:F26"/>
    <mergeCell ref="D27:F27"/>
    <mergeCell ref="A1:G1"/>
    <mergeCell ref="A29:C29"/>
    <mergeCell ref="D29:F29"/>
    <mergeCell ref="D28:F28"/>
    <mergeCell ref="H16:H17"/>
    <mergeCell ref="A2:A3"/>
    <mergeCell ref="B2:B3"/>
    <mergeCell ref="C2:C3"/>
    <mergeCell ref="D2:G2"/>
  </mergeCells>
  <phoneticPr fontId="7" type="noConversion"/>
  <conditionalFormatting sqref="A1 A2:C2 D3:G3 C27:C28 C25:F25 A25:B28 G4:G29">
    <cfRule type="expression" dxfId="5" priority="18">
      <formula>IF(#REF!="I. 不含第四方的项目",1,)</formula>
    </cfRule>
  </conditionalFormatting>
  <conditionalFormatting sqref="G28 A28:D28">
    <cfRule type="expression" dxfId="4" priority="17">
      <formula>IF(#REF!="III.含第四方的项目，HCO为增值税纳税人可开具增值税专用发票（有HCO税费而第四方税费为零）",1,)</formula>
    </cfRule>
  </conditionalFormatting>
  <conditionalFormatting sqref="B21">
    <cfRule type="expression" dxfId="3" priority="2">
      <formula>IF(#REF!="I. 不含第四方的项目",1,)</formula>
    </cfRule>
  </conditionalFormatting>
  <conditionalFormatting sqref="D2">
    <cfRule type="expression" dxfId="2" priority="6">
      <formula>IF(#REF!="I. 不含第四方的项目",1,)</formula>
    </cfRule>
  </conditionalFormatting>
  <conditionalFormatting sqref="D27:D28">
    <cfRule type="expression" dxfId="1" priority="5">
      <formula>IF(#REF!="I. 不含第四方的项目",1,)</formula>
    </cfRule>
  </conditionalFormatting>
  <conditionalFormatting sqref="D21:F21">
    <cfRule type="expression" dxfId="0" priority="1">
      <formula>IF(#REF!="I. 不含第四方的项目",1,)</formula>
    </cfRule>
  </conditionalFormatting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1D4C-2958-4B59-9954-61D993E62DA1}">
  <sheetPr>
    <pageSetUpPr fitToPage="1"/>
  </sheetPr>
  <dimension ref="A1:C57"/>
  <sheetViews>
    <sheetView zoomScaleNormal="100" workbookViewId="0">
      <selection sqref="A1:C1"/>
    </sheetView>
  </sheetViews>
  <sheetFormatPr defaultColWidth="8.875" defaultRowHeight="14.25" x14ac:dyDescent="0.2"/>
  <cols>
    <col min="1" max="1" width="25.75" style="15" customWidth="1"/>
    <col min="2" max="2" width="18.625" style="15" customWidth="1"/>
    <col min="3" max="3" width="22" style="15" customWidth="1"/>
    <col min="4" max="16384" width="8.875" style="15"/>
  </cols>
  <sheetData>
    <row r="1" spans="1:3" x14ac:dyDescent="0.2">
      <c r="A1" s="58" t="s">
        <v>123</v>
      </c>
      <c r="B1" s="59"/>
      <c r="C1" s="59"/>
    </row>
    <row r="2" spans="1:3" x14ac:dyDescent="0.2">
      <c r="A2" s="16" t="s">
        <v>62</v>
      </c>
      <c r="B2" s="16" t="s">
        <v>63</v>
      </c>
      <c r="C2" s="16" t="s">
        <v>64</v>
      </c>
    </row>
    <row r="3" spans="1:3" x14ac:dyDescent="0.2">
      <c r="A3" s="60">
        <v>44673</v>
      </c>
      <c r="B3" s="17" t="s">
        <v>66</v>
      </c>
      <c r="C3" s="18">
        <v>1968</v>
      </c>
    </row>
    <row r="4" spans="1:3" x14ac:dyDescent="0.2">
      <c r="A4" s="60"/>
      <c r="B4" s="17" t="s">
        <v>67</v>
      </c>
      <c r="C4" s="18">
        <v>969</v>
      </c>
    </row>
    <row r="5" spans="1:3" x14ac:dyDescent="0.2">
      <c r="A5" s="60"/>
      <c r="B5" s="17" t="s">
        <v>68</v>
      </c>
      <c r="C5" s="18">
        <v>852</v>
      </c>
    </row>
    <row r="6" spans="1:3" x14ac:dyDescent="0.2">
      <c r="A6" s="19">
        <v>44679</v>
      </c>
      <c r="B6" s="17" t="s">
        <v>69</v>
      </c>
      <c r="C6" s="18">
        <v>3958</v>
      </c>
    </row>
    <row r="7" spans="1:3" x14ac:dyDescent="0.2">
      <c r="A7" s="19">
        <v>44680</v>
      </c>
      <c r="B7" s="17" t="s">
        <v>70</v>
      </c>
      <c r="C7" s="18">
        <v>3916</v>
      </c>
    </row>
    <row r="8" spans="1:3" x14ac:dyDescent="0.2">
      <c r="A8" s="19">
        <v>44701</v>
      </c>
      <c r="B8" s="17" t="s">
        <v>71</v>
      </c>
      <c r="C8" s="18">
        <v>3864</v>
      </c>
    </row>
    <row r="9" spans="1:3" x14ac:dyDescent="0.2">
      <c r="A9" s="19">
        <v>44701</v>
      </c>
      <c r="B9" s="17" t="s">
        <v>72</v>
      </c>
      <c r="C9" s="18">
        <v>3976</v>
      </c>
    </row>
    <row r="10" spans="1:3" x14ac:dyDescent="0.2">
      <c r="A10" s="19">
        <v>44706</v>
      </c>
      <c r="B10" s="17" t="s">
        <v>73</v>
      </c>
      <c r="C10" s="18">
        <v>3905</v>
      </c>
    </row>
    <row r="11" spans="1:3" x14ac:dyDescent="0.2">
      <c r="A11" s="19">
        <v>44707</v>
      </c>
      <c r="B11" s="17" t="s">
        <v>74</v>
      </c>
      <c r="C11" s="18">
        <v>3876</v>
      </c>
    </row>
    <row r="12" spans="1:3" x14ac:dyDescent="0.2">
      <c r="A12" s="19">
        <v>44707</v>
      </c>
      <c r="B12" s="17" t="s">
        <v>75</v>
      </c>
      <c r="C12" s="18">
        <v>3663</v>
      </c>
    </row>
    <row r="13" spans="1:3" x14ac:dyDescent="0.2">
      <c r="A13" s="19">
        <v>44722</v>
      </c>
      <c r="B13" s="17" t="s">
        <v>76</v>
      </c>
      <c r="C13" s="18">
        <v>3968</v>
      </c>
    </row>
    <row r="14" spans="1:3" x14ac:dyDescent="0.2">
      <c r="A14" s="19">
        <v>44724</v>
      </c>
      <c r="B14" s="17" t="s">
        <v>77</v>
      </c>
      <c r="C14" s="18">
        <v>4000</v>
      </c>
    </row>
    <row r="15" spans="1:3" x14ac:dyDescent="0.2">
      <c r="A15" s="19">
        <v>44729</v>
      </c>
      <c r="B15" s="17" t="s">
        <v>78</v>
      </c>
      <c r="C15" s="18">
        <v>3600</v>
      </c>
    </row>
    <row r="16" spans="1:3" x14ac:dyDescent="0.2">
      <c r="A16" s="19">
        <v>44729</v>
      </c>
      <c r="B16" s="17" t="s">
        <v>79</v>
      </c>
      <c r="C16" s="18">
        <v>4000</v>
      </c>
    </row>
    <row r="17" spans="1:3" x14ac:dyDescent="0.2">
      <c r="A17" s="19">
        <v>44732</v>
      </c>
      <c r="B17" s="17" t="s">
        <v>80</v>
      </c>
      <c r="C17" s="18">
        <v>3983</v>
      </c>
    </row>
    <row r="18" spans="1:3" x14ac:dyDescent="0.2">
      <c r="A18" s="19">
        <v>44733</v>
      </c>
      <c r="B18" s="17" t="s">
        <v>81</v>
      </c>
      <c r="C18" s="18">
        <v>3846</v>
      </c>
    </row>
    <row r="19" spans="1:3" x14ac:dyDescent="0.2">
      <c r="A19" s="19">
        <v>44733</v>
      </c>
      <c r="B19" s="17" t="s">
        <v>82</v>
      </c>
      <c r="C19" s="18">
        <v>4000</v>
      </c>
    </row>
    <row r="20" spans="1:3" x14ac:dyDescent="0.2">
      <c r="A20" s="19">
        <v>44735</v>
      </c>
      <c r="B20" s="17" t="s">
        <v>83</v>
      </c>
      <c r="C20" s="18">
        <v>1496</v>
      </c>
    </row>
    <row r="21" spans="1:3" x14ac:dyDescent="0.2">
      <c r="A21" s="19">
        <v>44735</v>
      </c>
      <c r="B21" s="17" t="s">
        <v>84</v>
      </c>
      <c r="C21" s="18">
        <v>3914</v>
      </c>
    </row>
    <row r="22" spans="1:3" x14ac:dyDescent="0.2">
      <c r="A22" s="19">
        <v>44735</v>
      </c>
      <c r="B22" s="17" t="s">
        <v>85</v>
      </c>
      <c r="C22" s="18">
        <v>3705</v>
      </c>
    </row>
    <row r="23" spans="1:3" x14ac:dyDescent="0.2">
      <c r="A23" s="19">
        <v>44735</v>
      </c>
      <c r="B23" s="17" t="s">
        <v>86</v>
      </c>
      <c r="C23" s="18">
        <v>3524</v>
      </c>
    </row>
    <row r="24" spans="1:3" x14ac:dyDescent="0.2">
      <c r="A24" s="19">
        <v>44738</v>
      </c>
      <c r="B24" s="17" t="s">
        <v>87</v>
      </c>
      <c r="C24" s="18">
        <v>3881</v>
      </c>
    </row>
    <row r="25" spans="1:3" x14ac:dyDescent="0.2">
      <c r="A25" s="19">
        <v>44739</v>
      </c>
      <c r="B25" s="17" t="s">
        <v>88</v>
      </c>
      <c r="C25" s="18">
        <v>3947</v>
      </c>
    </row>
    <row r="26" spans="1:3" x14ac:dyDescent="0.2">
      <c r="A26" s="19">
        <v>44740</v>
      </c>
      <c r="B26" s="17" t="s">
        <v>89</v>
      </c>
      <c r="C26" s="18">
        <v>3919</v>
      </c>
    </row>
    <row r="27" spans="1:3" x14ac:dyDescent="0.2">
      <c r="A27" s="19">
        <v>44748</v>
      </c>
      <c r="B27" s="17" t="s">
        <v>90</v>
      </c>
      <c r="C27" s="18">
        <v>3974</v>
      </c>
    </row>
    <row r="28" spans="1:3" x14ac:dyDescent="0.2">
      <c r="A28" s="19">
        <v>44764</v>
      </c>
      <c r="B28" s="17" t="s">
        <v>91</v>
      </c>
      <c r="C28" s="18">
        <v>3945</v>
      </c>
    </row>
    <row r="29" spans="1:3" x14ac:dyDescent="0.2">
      <c r="A29" s="19">
        <v>44784</v>
      </c>
      <c r="B29" s="17" t="s">
        <v>92</v>
      </c>
      <c r="C29" s="18">
        <v>3961</v>
      </c>
    </row>
    <row r="30" spans="1:3" x14ac:dyDescent="0.2">
      <c r="A30" s="19">
        <v>44792</v>
      </c>
      <c r="B30" s="17" t="s">
        <v>93</v>
      </c>
      <c r="C30" s="18">
        <v>2836</v>
      </c>
    </row>
    <row r="31" spans="1:3" x14ac:dyDescent="0.2">
      <c r="A31" s="19">
        <v>44800</v>
      </c>
      <c r="B31" s="17" t="s">
        <v>94</v>
      </c>
      <c r="C31" s="18">
        <v>3987</v>
      </c>
    </row>
    <row r="32" spans="1:3" x14ac:dyDescent="0.2">
      <c r="A32" s="19">
        <v>44811</v>
      </c>
      <c r="B32" s="17" t="s">
        <v>69</v>
      </c>
      <c r="C32" s="18">
        <v>4000</v>
      </c>
    </row>
    <row r="33" spans="1:3" x14ac:dyDescent="0.2">
      <c r="A33" s="19">
        <v>44811</v>
      </c>
      <c r="B33" s="17" t="s">
        <v>90</v>
      </c>
      <c r="C33" s="18">
        <v>3993</v>
      </c>
    </row>
    <row r="34" spans="1:3" x14ac:dyDescent="0.2">
      <c r="A34" s="19">
        <v>44812</v>
      </c>
      <c r="B34" s="17" t="s">
        <v>95</v>
      </c>
      <c r="C34" s="18">
        <v>3761</v>
      </c>
    </row>
    <row r="35" spans="1:3" x14ac:dyDescent="0.2">
      <c r="A35" s="19">
        <v>44812</v>
      </c>
      <c r="B35" s="17" t="s">
        <v>96</v>
      </c>
      <c r="C35" s="18">
        <v>4000</v>
      </c>
    </row>
    <row r="36" spans="1:3" x14ac:dyDescent="0.2">
      <c r="A36" s="19">
        <v>44812</v>
      </c>
      <c r="B36" s="17" t="s">
        <v>97</v>
      </c>
      <c r="C36" s="18">
        <v>3928</v>
      </c>
    </row>
    <row r="37" spans="1:3" x14ac:dyDescent="0.2">
      <c r="A37" s="19">
        <v>44819</v>
      </c>
      <c r="B37" s="17" t="s">
        <v>98</v>
      </c>
      <c r="C37" s="18">
        <v>3551</v>
      </c>
    </row>
    <row r="38" spans="1:3" x14ac:dyDescent="0.2">
      <c r="A38" s="19">
        <v>44824</v>
      </c>
      <c r="B38" s="17" t="s">
        <v>99</v>
      </c>
      <c r="C38" s="18">
        <v>3730</v>
      </c>
    </row>
    <row r="39" spans="1:3" x14ac:dyDescent="0.2">
      <c r="A39" s="19">
        <v>44824</v>
      </c>
      <c r="B39" s="17" t="s">
        <v>100</v>
      </c>
      <c r="C39" s="18">
        <v>3636</v>
      </c>
    </row>
    <row r="40" spans="1:3" x14ac:dyDescent="0.2">
      <c r="A40" s="19">
        <v>44825</v>
      </c>
      <c r="B40" s="17" t="s">
        <v>101</v>
      </c>
      <c r="C40" s="18">
        <v>3964</v>
      </c>
    </row>
    <row r="41" spans="1:3" x14ac:dyDescent="0.2">
      <c r="A41" s="19">
        <v>44832</v>
      </c>
      <c r="B41" s="17" t="s">
        <v>102</v>
      </c>
      <c r="C41" s="18">
        <v>3529.8</v>
      </c>
    </row>
    <row r="42" spans="1:3" x14ac:dyDescent="0.2">
      <c r="A42" s="19">
        <v>44832</v>
      </c>
      <c r="B42" s="17" t="s">
        <v>103</v>
      </c>
      <c r="C42" s="18">
        <v>3952</v>
      </c>
    </row>
    <row r="43" spans="1:3" x14ac:dyDescent="0.2">
      <c r="A43" s="19">
        <v>44834</v>
      </c>
      <c r="B43" s="17" t="s">
        <v>104</v>
      </c>
      <c r="C43" s="18">
        <v>3916</v>
      </c>
    </row>
    <row r="44" spans="1:3" x14ac:dyDescent="0.2">
      <c r="A44" s="19">
        <v>44846</v>
      </c>
      <c r="B44" s="17" t="s">
        <v>69</v>
      </c>
      <c r="C44" s="18">
        <v>3950</v>
      </c>
    </row>
    <row r="45" spans="1:3" x14ac:dyDescent="0.2">
      <c r="A45" s="19">
        <v>36845.15</v>
      </c>
      <c r="B45" s="17" t="s">
        <v>105</v>
      </c>
      <c r="C45" s="18">
        <v>2624</v>
      </c>
    </row>
    <row r="46" spans="1:3" x14ac:dyDescent="0.2">
      <c r="A46" s="19">
        <v>44889</v>
      </c>
      <c r="B46" s="17" t="s">
        <v>106</v>
      </c>
      <c r="C46" s="18">
        <v>4000</v>
      </c>
    </row>
    <row r="47" spans="1:3" x14ac:dyDescent="0.2">
      <c r="A47" s="19">
        <v>44894</v>
      </c>
      <c r="B47" s="17" t="s">
        <v>107</v>
      </c>
      <c r="C47" s="18">
        <v>4052</v>
      </c>
    </row>
    <row r="48" spans="1:3" x14ac:dyDescent="0.2">
      <c r="A48" s="19">
        <v>44898</v>
      </c>
      <c r="B48" s="17" t="s">
        <v>108</v>
      </c>
      <c r="C48" s="18">
        <v>4420</v>
      </c>
    </row>
    <row r="49" spans="1:3" x14ac:dyDescent="0.2">
      <c r="A49" s="19">
        <v>44902</v>
      </c>
      <c r="B49" s="17" t="s">
        <v>109</v>
      </c>
      <c r="C49" s="18">
        <v>3984.2</v>
      </c>
    </row>
    <row r="50" spans="1:3" x14ac:dyDescent="0.2">
      <c r="A50" s="19">
        <v>44910</v>
      </c>
      <c r="B50" s="17" t="s">
        <v>110</v>
      </c>
      <c r="C50" s="18">
        <v>3645</v>
      </c>
    </row>
    <row r="51" spans="1:3" x14ac:dyDescent="0.2">
      <c r="A51" s="19">
        <v>44911</v>
      </c>
      <c r="B51" s="17" t="s">
        <v>111</v>
      </c>
      <c r="C51" s="18">
        <v>3934</v>
      </c>
    </row>
    <row r="52" spans="1:3" x14ac:dyDescent="0.2">
      <c r="A52" s="19">
        <v>44916</v>
      </c>
      <c r="B52" s="17" t="s">
        <v>112</v>
      </c>
      <c r="C52" s="18">
        <v>3934</v>
      </c>
    </row>
    <row r="53" spans="1:3" x14ac:dyDescent="0.2">
      <c r="A53" s="19">
        <v>44920</v>
      </c>
      <c r="B53" s="17" t="s">
        <v>100</v>
      </c>
      <c r="C53" s="18">
        <v>4841</v>
      </c>
    </row>
    <row r="54" spans="1:3" x14ac:dyDescent="0.2">
      <c r="A54" s="19">
        <v>45288</v>
      </c>
      <c r="B54" s="17" t="s">
        <v>113</v>
      </c>
      <c r="C54" s="18">
        <v>3723</v>
      </c>
    </row>
    <row r="55" spans="1:3" x14ac:dyDescent="0.2">
      <c r="A55" s="19">
        <v>45289</v>
      </c>
      <c r="B55" s="17" t="s">
        <v>114</v>
      </c>
      <c r="C55" s="18">
        <v>3796</v>
      </c>
    </row>
    <row r="56" spans="1:3" x14ac:dyDescent="0.2">
      <c r="A56" s="19">
        <v>45289</v>
      </c>
      <c r="B56" s="17" t="s">
        <v>115</v>
      </c>
      <c r="C56" s="18">
        <v>3988</v>
      </c>
    </row>
    <row r="57" spans="1:3" x14ac:dyDescent="0.2">
      <c r="A57" s="21"/>
      <c r="B57" s="22"/>
      <c r="C57" s="20">
        <f>SUM(C3:C56)</f>
        <v>198285</v>
      </c>
    </row>
  </sheetData>
  <mergeCells count="2">
    <mergeCell ref="A1:C1"/>
    <mergeCell ref="A3:A5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706B-6CD4-44A9-B14C-867BE5FDC7D8}">
  <dimension ref="A1:C57"/>
  <sheetViews>
    <sheetView workbookViewId="0">
      <selection activeCell="C10" sqref="C10"/>
    </sheetView>
  </sheetViews>
  <sheetFormatPr defaultColWidth="8.875" defaultRowHeight="14.25" x14ac:dyDescent="0.2"/>
  <cols>
    <col min="1" max="1" width="18.25" style="15" customWidth="1"/>
    <col min="2" max="2" width="21.5" style="15" customWidth="1"/>
    <col min="3" max="3" width="19.25" style="15" customWidth="1"/>
    <col min="4" max="16384" width="8.875" style="15"/>
  </cols>
  <sheetData>
    <row r="1" spans="1:3" ht="33.75" customHeight="1" x14ac:dyDescent="0.2">
      <c r="A1" s="58" t="s">
        <v>123</v>
      </c>
      <c r="B1" s="59"/>
      <c r="C1" s="59"/>
    </row>
    <row r="2" spans="1:3" ht="20.100000000000001" customHeight="1" x14ac:dyDescent="0.2">
      <c r="A2" s="16" t="s">
        <v>62</v>
      </c>
      <c r="B2" s="16" t="s">
        <v>63</v>
      </c>
      <c r="C2" s="16" t="s">
        <v>65</v>
      </c>
    </row>
    <row r="3" spans="1:3" ht="20.100000000000001" customHeight="1" x14ac:dyDescent="0.2">
      <c r="A3" s="60">
        <v>44673</v>
      </c>
      <c r="B3" s="17" t="s">
        <v>66</v>
      </c>
      <c r="C3" s="18">
        <v>220</v>
      </c>
    </row>
    <row r="4" spans="1:3" ht="20.100000000000001" customHeight="1" x14ac:dyDescent="0.2">
      <c r="A4" s="60"/>
      <c r="B4" s="17" t="s">
        <v>67</v>
      </c>
      <c r="C4" s="18">
        <v>233</v>
      </c>
    </row>
    <row r="5" spans="1:3" ht="20.100000000000001" customHeight="1" x14ac:dyDescent="0.2">
      <c r="A5" s="60"/>
      <c r="B5" s="17" t="s">
        <v>68</v>
      </c>
      <c r="C5" s="18">
        <v>210</v>
      </c>
    </row>
    <row r="6" spans="1:3" ht="20.100000000000001" customHeight="1" x14ac:dyDescent="0.2">
      <c r="A6" s="19">
        <v>44679</v>
      </c>
      <c r="B6" s="17" t="s">
        <v>69</v>
      </c>
      <c r="C6" s="18">
        <v>875</v>
      </c>
    </row>
    <row r="7" spans="1:3" ht="20.100000000000001" customHeight="1" x14ac:dyDescent="0.2">
      <c r="A7" s="19">
        <v>44680</v>
      </c>
      <c r="B7" s="17" t="s">
        <v>70</v>
      </c>
      <c r="C7" s="18">
        <v>90</v>
      </c>
    </row>
    <row r="8" spans="1:3" ht="20.100000000000001" customHeight="1" x14ac:dyDescent="0.2">
      <c r="A8" s="19">
        <v>44701</v>
      </c>
      <c r="B8" s="17" t="s">
        <v>71</v>
      </c>
      <c r="C8" s="18">
        <v>286</v>
      </c>
    </row>
    <row r="9" spans="1:3" ht="20.100000000000001" customHeight="1" x14ac:dyDescent="0.2">
      <c r="A9" s="19">
        <v>44701</v>
      </c>
      <c r="B9" s="17" t="s">
        <v>72</v>
      </c>
      <c r="C9" s="18">
        <v>298.39999999999998</v>
      </c>
    </row>
    <row r="10" spans="1:3" ht="20.100000000000001" customHeight="1" x14ac:dyDescent="0.2">
      <c r="A10" s="19">
        <v>44706</v>
      </c>
      <c r="B10" s="17" t="s">
        <v>73</v>
      </c>
      <c r="C10" s="18">
        <v>198</v>
      </c>
    </row>
    <row r="11" spans="1:3" ht="20.100000000000001" customHeight="1" x14ac:dyDescent="0.2">
      <c r="A11" s="19">
        <v>44707</v>
      </c>
      <c r="B11" s="17" t="s">
        <v>74</v>
      </c>
      <c r="C11" s="18">
        <v>0</v>
      </c>
    </row>
    <row r="12" spans="1:3" ht="20.100000000000001" customHeight="1" x14ac:dyDescent="0.2">
      <c r="A12" s="19">
        <v>44707</v>
      </c>
      <c r="B12" s="17" t="s">
        <v>75</v>
      </c>
      <c r="C12" s="18">
        <v>0</v>
      </c>
    </row>
    <row r="13" spans="1:3" ht="20.100000000000001" customHeight="1" x14ac:dyDescent="0.2">
      <c r="A13" s="19">
        <v>44722</v>
      </c>
      <c r="B13" s="17" t="s">
        <v>76</v>
      </c>
      <c r="C13" s="18">
        <v>365</v>
      </c>
    </row>
    <row r="14" spans="1:3" ht="20.100000000000001" customHeight="1" x14ac:dyDescent="0.2">
      <c r="A14" s="19">
        <v>44724</v>
      </c>
      <c r="B14" s="17" t="s">
        <v>77</v>
      </c>
      <c r="C14" s="18">
        <v>130</v>
      </c>
    </row>
    <row r="15" spans="1:3" ht="20.100000000000001" customHeight="1" x14ac:dyDescent="0.2">
      <c r="A15" s="19">
        <v>44729</v>
      </c>
      <c r="B15" s="17" t="s">
        <v>78</v>
      </c>
      <c r="C15" s="18">
        <v>95.5</v>
      </c>
    </row>
    <row r="16" spans="1:3" ht="20.100000000000001" customHeight="1" x14ac:dyDescent="0.2">
      <c r="A16" s="19">
        <v>44729</v>
      </c>
      <c r="B16" s="17" t="s">
        <v>79</v>
      </c>
      <c r="C16" s="18">
        <v>256</v>
      </c>
    </row>
    <row r="17" spans="1:3" ht="20.100000000000001" customHeight="1" x14ac:dyDescent="0.2">
      <c r="A17" s="19">
        <v>44732</v>
      </c>
      <c r="B17" s="17" t="s">
        <v>80</v>
      </c>
      <c r="C17" s="18">
        <v>0</v>
      </c>
    </row>
    <row r="18" spans="1:3" ht="20.100000000000001" customHeight="1" x14ac:dyDescent="0.2">
      <c r="A18" s="19">
        <v>44733</v>
      </c>
      <c r="B18" s="17" t="s">
        <v>81</v>
      </c>
      <c r="C18" s="18">
        <v>321.5</v>
      </c>
    </row>
    <row r="19" spans="1:3" ht="20.100000000000001" customHeight="1" x14ac:dyDescent="0.2">
      <c r="A19" s="19">
        <v>44733</v>
      </c>
      <c r="B19" s="17" t="s">
        <v>82</v>
      </c>
      <c r="C19" s="18">
        <v>0</v>
      </c>
    </row>
    <row r="20" spans="1:3" ht="20.100000000000001" customHeight="1" x14ac:dyDescent="0.2">
      <c r="A20" s="19">
        <v>44735</v>
      </c>
      <c r="B20" s="17" t="s">
        <v>83</v>
      </c>
      <c r="C20" s="18">
        <v>181</v>
      </c>
    </row>
    <row r="21" spans="1:3" ht="20.100000000000001" customHeight="1" x14ac:dyDescent="0.2">
      <c r="A21" s="19">
        <v>44735</v>
      </c>
      <c r="B21" s="17" t="s">
        <v>84</v>
      </c>
      <c r="C21" s="18">
        <v>372.6</v>
      </c>
    </row>
    <row r="22" spans="1:3" ht="20.100000000000001" customHeight="1" x14ac:dyDescent="0.2">
      <c r="A22" s="19">
        <v>44735</v>
      </c>
      <c r="B22" s="17" t="s">
        <v>85</v>
      </c>
      <c r="C22" s="18">
        <v>331.7</v>
      </c>
    </row>
    <row r="23" spans="1:3" ht="20.100000000000001" customHeight="1" x14ac:dyDescent="0.2">
      <c r="A23" s="19">
        <v>44735</v>
      </c>
      <c r="B23" s="17" t="s">
        <v>86</v>
      </c>
      <c r="C23" s="18">
        <v>361</v>
      </c>
    </row>
    <row r="24" spans="1:3" ht="20.100000000000001" customHeight="1" x14ac:dyDescent="0.2">
      <c r="A24" s="19">
        <v>44738</v>
      </c>
      <c r="B24" s="17" t="s">
        <v>87</v>
      </c>
      <c r="C24" s="18">
        <v>240</v>
      </c>
    </row>
    <row r="25" spans="1:3" ht="20.100000000000001" customHeight="1" x14ac:dyDescent="0.2">
      <c r="A25" s="19">
        <v>44739</v>
      </c>
      <c r="B25" s="17" t="s">
        <v>88</v>
      </c>
      <c r="C25" s="18">
        <v>269</v>
      </c>
    </row>
    <row r="26" spans="1:3" ht="20.100000000000001" customHeight="1" x14ac:dyDescent="0.2">
      <c r="A26" s="19">
        <v>44740</v>
      </c>
      <c r="B26" s="17" t="s">
        <v>89</v>
      </c>
      <c r="C26" s="18">
        <v>223</v>
      </c>
    </row>
    <row r="27" spans="1:3" ht="20.100000000000001" customHeight="1" x14ac:dyDescent="0.2">
      <c r="A27" s="19">
        <v>44748</v>
      </c>
      <c r="B27" s="17" t="s">
        <v>90</v>
      </c>
      <c r="C27" s="18">
        <v>391.2</v>
      </c>
    </row>
    <row r="28" spans="1:3" ht="20.100000000000001" customHeight="1" x14ac:dyDescent="0.2">
      <c r="A28" s="19">
        <v>44764</v>
      </c>
      <c r="B28" s="17" t="s">
        <v>91</v>
      </c>
      <c r="C28" s="18">
        <v>0</v>
      </c>
    </row>
    <row r="29" spans="1:3" ht="20.100000000000001" customHeight="1" x14ac:dyDescent="0.2">
      <c r="A29" s="19">
        <v>44784</v>
      </c>
      <c r="B29" s="17" t="s">
        <v>92</v>
      </c>
      <c r="C29" s="18">
        <v>265</v>
      </c>
    </row>
    <row r="30" spans="1:3" ht="20.100000000000001" customHeight="1" x14ac:dyDescent="0.2">
      <c r="A30" s="19">
        <v>44792</v>
      </c>
      <c r="B30" s="17" t="s">
        <v>93</v>
      </c>
      <c r="C30" s="18">
        <v>257</v>
      </c>
    </row>
    <row r="31" spans="1:3" ht="20.100000000000001" customHeight="1" x14ac:dyDescent="0.2">
      <c r="A31" s="19">
        <v>44800</v>
      </c>
      <c r="B31" s="17" t="s">
        <v>94</v>
      </c>
      <c r="C31" s="18">
        <v>497</v>
      </c>
    </row>
    <row r="32" spans="1:3" ht="20.100000000000001" customHeight="1" x14ac:dyDescent="0.2">
      <c r="A32" s="19">
        <v>44811</v>
      </c>
      <c r="B32" s="17" t="s">
        <v>69</v>
      </c>
      <c r="C32" s="18">
        <v>0</v>
      </c>
    </row>
    <row r="33" spans="1:3" ht="20.100000000000001" customHeight="1" x14ac:dyDescent="0.2">
      <c r="A33" s="19">
        <v>44811</v>
      </c>
      <c r="B33" s="17" t="s">
        <v>90</v>
      </c>
      <c r="C33" s="18">
        <v>0</v>
      </c>
    </row>
    <row r="34" spans="1:3" ht="20.100000000000001" customHeight="1" x14ac:dyDescent="0.2">
      <c r="A34" s="19">
        <v>44812</v>
      </c>
      <c r="B34" s="17" t="s">
        <v>95</v>
      </c>
      <c r="C34" s="18">
        <v>575</v>
      </c>
    </row>
    <row r="35" spans="1:3" ht="20.100000000000001" customHeight="1" x14ac:dyDescent="0.2">
      <c r="A35" s="19">
        <v>44812</v>
      </c>
      <c r="B35" s="17" t="s">
        <v>96</v>
      </c>
      <c r="C35" s="18">
        <v>0</v>
      </c>
    </row>
    <row r="36" spans="1:3" ht="20.100000000000001" customHeight="1" x14ac:dyDescent="0.2">
      <c r="A36" s="19">
        <v>44812</v>
      </c>
      <c r="B36" s="17" t="s">
        <v>97</v>
      </c>
      <c r="C36" s="18">
        <v>0</v>
      </c>
    </row>
    <row r="37" spans="1:3" ht="20.100000000000001" customHeight="1" x14ac:dyDescent="0.2">
      <c r="A37" s="19">
        <v>44819</v>
      </c>
      <c r="B37" s="17" t="s">
        <v>98</v>
      </c>
      <c r="C37" s="18">
        <v>765</v>
      </c>
    </row>
    <row r="38" spans="1:3" ht="20.100000000000001" customHeight="1" x14ac:dyDescent="0.2">
      <c r="A38" s="19">
        <v>44824</v>
      </c>
      <c r="B38" s="17" t="s">
        <v>99</v>
      </c>
      <c r="C38" s="18">
        <v>0</v>
      </c>
    </row>
    <row r="39" spans="1:3" ht="20.100000000000001" customHeight="1" x14ac:dyDescent="0.2">
      <c r="A39" s="19">
        <v>44824</v>
      </c>
      <c r="B39" s="17" t="s">
        <v>100</v>
      </c>
      <c r="C39" s="18">
        <v>0</v>
      </c>
    </row>
    <row r="40" spans="1:3" ht="19.5" customHeight="1" x14ac:dyDescent="0.2">
      <c r="A40" s="19">
        <v>44825</v>
      </c>
      <c r="B40" s="17" t="s">
        <v>101</v>
      </c>
      <c r="C40" s="18">
        <v>150</v>
      </c>
    </row>
    <row r="41" spans="1:3" ht="20.100000000000001" customHeight="1" x14ac:dyDescent="0.2">
      <c r="A41" s="19">
        <v>44832</v>
      </c>
      <c r="B41" s="17" t="s">
        <v>102</v>
      </c>
      <c r="C41" s="18">
        <v>0</v>
      </c>
    </row>
    <row r="42" spans="1:3" ht="20.100000000000001" customHeight="1" x14ac:dyDescent="0.2">
      <c r="A42" s="19">
        <v>44832</v>
      </c>
      <c r="B42" s="17" t="s">
        <v>103</v>
      </c>
      <c r="C42" s="18">
        <v>0</v>
      </c>
    </row>
    <row r="43" spans="1:3" ht="20.100000000000001" customHeight="1" x14ac:dyDescent="0.2">
      <c r="A43" s="19">
        <v>44834</v>
      </c>
      <c r="B43" s="17" t="s">
        <v>104</v>
      </c>
      <c r="C43" s="18">
        <v>0</v>
      </c>
    </row>
    <row r="44" spans="1:3" ht="20.100000000000001" customHeight="1" x14ac:dyDescent="0.2">
      <c r="A44" s="19">
        <v>44846</v>
      </c>
      <c r="B44" s="17" t="s">
        <v>69</v>
      </c>
      <c r="C44" s="18">
        <v>0</v>
      </c>
    </row>
    <row r="45" spans="1:3" ht="20.100000000000001" customHeight="1" x14ac:dyDescent="0.2">
      <c r="A45" s="19">
        <v>36845.15</v>
      </c>
      <c r="B45" s="17" t="s">
        <v>105</v>
      </c>
      <c r="C45" s="18">
        <v>348</v>
      </c>
    </row>
    <row r="46" spans="1:3" ht="20.100000000000001" customHeight="1" x14ac:dyDescent="0.2">
      <c r="A46" s="19">
        <v>44889</v>
      </c>
      <c r="B46" s="17" t="s">
        <v>106</v>
      </c>
      <c r="C46" s="18">
        <v>280</v>
      </c>
    </row>
    <row r="47" spans="1:3" ht="20.100000000000001" customHeight="1" x14ac:dyDescent="0.2">
      <c r="A47" s="19">
        <v>44894</v>
      </c>
      <c r="B47" s="17" t="s">
        <v>107</v>
      </c>
      <c r="C47" s="18">
        <v>382</v>
      </c>
    </row>
    <row r="48" spans="1:3" ht="20.100000000000001" customHeight="1" x14ac:dyDescent="0.2">
      <c r="A48" s="19">
        <v>44898</v>
      </c>
      <c r="B48" s="17" t="s">
        <v>108</v>
      </c>
      <c r="C48" s="18">
        <v>932</v>
      </c>
    </row>
    <row r="49" spans="1:3" ht="20.100000000000001" customHeight="1" x14ac:dyDescent="0.2">
      <c r="A49" s="19">
        <v>44902</v>
      </c>
      <c r="B49" s="17" t="s">
        <v>109</v>
      </c>
      <c r="C49" s="18">
        <v>228</v>
      </c>
    </row>
    <row r="50" spans="1:3" ht="20.100000000000001" customHeight="1" x14ac:dyDescent="0.2">
      <c r="A50" s="19">
        <v>44910</v>
      </c>
      <c r="B50" s="17" t="s">
        <v>110</v>
      </c>
      <c r="C50" s="18">
        <v>157</v>
      </c>
    </row>
    <row r="51" spans="1:3" ht="20.100000000000001" customHeight="1" x14ac:dyDescent="0.2">
      <c r="A51" s="19">
        <v>44911</v>
      </c>
      <c r="B51" s="17" t="s">
        <v>111</v>
      </c>
      <c r="C51" s="18">
        <v>198</v>
      </c>
    </row>
    <row r="52" spans="1:3" ht="20.100000000000001" customHeight="1" x14ac:dyDescent="0.2">
      <c r="A52" s="19">
        <v>44916</v>
      </c>
      <c r="B52" s="17" t="s">
        <v>112</v>
      </c>
      <c r="C52" s="18">
        <v>212</v>
      </c>
    </row>
    <row r="53" spans="1:3" ht="20.100000000000001" customHeight="1" x14ac:dyDescent="0.2">
      <c r="A53" s="19">
        <v>44920</v>
      </c>
      <c r="B53" s="17" t="s">
        <v>100</v>
      </c>
      <c r="C53" s="18">
        <v>252</v>
      </c>
    </row>
    <row r="54" spans="1:3" ht="20.100000000000001" customHeight="1" x14ac:dyDescent="0.2">
      <c r="A54" s="19">
        <v>45288</v>
      </c>
      <c r="B54" s="17" t="s">
        <v>113</v>
      </c>
      <c r="C54" s="18">
        <v>205</v>
      </c>
    </row>
    <row r="55" spans="1:3" ht="20.100000000000001" customHeight="1" x14ac:dyDescent="0.2">
      <c r="A55" s="19">
        <v>45289</v>
      </c>
      <c r="B55" s="17" t="s">
        <v>114</v>
      </c>
      <c r="C55" s="18">
        <v>380</v>
      </c>
    </row>
    <row r="56" spans="1:3" ht="20.100000000000001" customHeight="1" x14ac:dyDescent="0.2">
      <c r="A56" s="19">
        <v>45289</v>
      </c>
      <c r="B56" s="17" t="s">
        <v>115</v>
      </c>
      <c r="C56" s="18">
        <v>249</v>
      </c>
    </row>
    <row r="57" spans="1:3" x14ac:dyDescent="0.2">
      <c r="A57" s="21" t="s">
        <v>116</v>
      </c>
      <c r="B57" s="22"/>
      <c r="C57" s="20">
        <f>SUM(C3:C56)</f>
        <v>12279.9</v>
      </c>
    </row>
  </sheetData>
  <mergeCells count="2">
    <mergeCell ref="A1:C1"/>
    <mergeCell ref="A3:A5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C10" sqref="C10"/>
    </sheetView>
  </sheetViews>
  <sheetFormatPr defaultColWidth="9" defaultRowHeight="16.5" x14ac:dyDescent="0.3"/>
  <cols>
    <col min="1" max="1" width="16.375" style="12" customWidth="1"/>
    <col min="2" max="2" width="9" style="12"/>
    <col min="3" max="3" width="28" style="12" customWidth="1"/>
    <col min="4" max="4" width="13.375" style="12" customWidth="1"/>
    <col min="5" max="5" width="11.25" style="12" customWidth="1"/>
    <col min="6" max="6" width="14.25" style="13" customWidth="1"/>
    <col min="7" max="16384" width="9" style="12"/>
  </cols>
  <sheetData>
    <row r="1" spans="1:6" ht="42.75" customHeight="1" x14ac:dyDescent="0.3">
      <c r="A1" s="61" t="s">
        <v>124</v>
      </c>
      <c r="B1" s="61"/>
      <c r="C1" s="61"/>
      <c r="D1" s="61"/>
      <c r="E1" s="61"/>
      <c r="F1" s="61"/>
    </row>
    <row r="2" spans="1:6" x14ac:dyDescent="0.3">
      <c r="A2" s="34" t="s">
        <v>53</v>
      </c>
      <c r="B2" s="34" t="s">
        <v>54</v>
      </c>
      <c r="C2" s="34" t="s">
        <v>55</v>
      </c>
      <c r="D2" s="34" t="s">
        <v>56</v>
      </c>
      <c r="E2" s="34" t="s">
        <v>57</v>
      </c>
      <c r="F2" s="35" t="s">
        <v>58</v>
      </c>
    </row>
    <row r="3" spans="1:6" x14ac:dyDescent="0.3">
      <c r="A3" s="36" t="s">
        <v>120</v>
      </c>
      <c r="B3" s="37" t="s">
        <v>59</v>
      </c>
      <c r="C3" s="38" t="s">
        <v>60</v>
      </c>
      <c r="D3" s="39">
        <v>1000</v>
      </c>
      <c r="E3" s="40">
        <v>50</v>
      </c>
      <c r="F3" s="41">
        <f t="shared" ref="F3" si="0">D3+E3</f>
        <v>1050</v>
      </c>
    </row>
    <row r="4" spans="1:6" x14ac:dyDescent="0.3">
      <c r="A4" s="62" t="s">
        <v>121</v>
      </c>
      <c r="B4" s="62"/>
      <c r="C4" s="62"/>
      <c r="D4" s="34">
        <f>SUM(D3:D3)</f>
        <v>1000</v>
      </c>
      <c r="E4" s="34">
        <f>SUM(E3:E3)</f>
        <v>50</v>
      </c>
      <c r="F4" s="35">
        <f>SUM(F3:F3)</f>
        <v>1050</v>
      </c>
    </row>
  </sheetData>
  <mergeCells count="2">
    <mergeCell ref="A1:F1"/>
    <mergeCell ref="A4:C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餐费明细</vt:lpstr>
      <vt:lpstr>物料制作明细</vt:lpstr>
      <vt:lpstr>劳务打款明细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维大 杨</cp:lastModifiedBy>
  <cp:lastPrinted>2023-12-05T02:36:23Z</cp:lastPrinted>
  <dcterms:created xsi:type="dcterms:W3CDTF">2015-06-06T10:19:00Z</dcterms:created>
  <dcterms:modified xsi:type="dcterms:W3CDTF">2024-05-27T09:09:33Z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F568377EFB46BE6C646C0265BCC66D75_42</vt:lpwstr>
  </property>
</Properties>
</file>