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stamp0" sheetId="3" r:id="rId1"/>
  </sheets>
  <calcPr calcId="144525"/>
</workbook>
</file>

<file path=xl/sharedStrings.xml><?xml version="1.0" encoding="utf-8"?>
<sst xmlns="http://schemas.openxmlformats.org/spreadsheetml/2006/main" count="247" uniqueCount="119">
  <si>
    <t xml:space="preserve">支持项目费用汇总
contribution project cost summary </t>
  </si>
  <si>
    <t>编号</t>
  </si>
  <si>
    <r>
      <rPr>
        <b/>
        <sz val="11"/>
        <color rgb="FFFFFFFF"/>
        <rFont val="微软雅黑"/>
        <charset val="134"/>
      </rPr>
      <t>费用汇总</t>
    </r>
    <r>
      <rPr>
        <b/>
        <sz val="11"/>
        <color rgb="FFFFFFFF"/>
        <rFont val="Calibri"/>
        <charset val="134"/>
      </rPr>
      <t xml:space="preserve"> (level 1)</t>
    </r>
  </si>
  <si>
    <r>
      <rPr>
        <b/>
        <sz val="11"/>
        <color rgb="FFFFFFFF"/>
        <rFont val="微软雅黑"/>
        <charset val="134"/>
      </rPr>
      <t>费用明细</t>
    </r>
    <r>
      <rPr>
        <b/>
        <sz val="11"/>
        <color rgb="FFFFFFFF"/>
        <rFont val="Calibri"/>
        <charset val="134"/>
      </rPr>
      <t xml:space="preserve"> (Level 2)</t>
    </r>
  </si>
  <si>
    <r>
      <rPr>
        <b/>
        <sz val="11"/>
        <color indexed="9"/>
        <rFont val="Calibri"/>
        <charset val="134"/>
      </rPr>
      <t xml:space="preserve">Unit
</t>
    </r>
    <r>
      <rPr>
        <b/>
        <sz val="11"/>
        <color rgb="FFFFFFFF"/>
        <rFont val="微软雅黑"/>
        <charset val="134"/>
      </rPr>
      <t>单位</t>
    </r>
  </si>
  <si>
    <r>
      <rPr>
        <b/>
        <sz val="11"/>
        <color indexed="9"/>
        <rFont val="Calibri"/>
        <charset val="134"/>
      </rPr>
      <t xml:space="preserve">Unit Price (exclu.TAX)
</t>
    </r>
    <r>
      <rPr>
        <b/>
        <sz val="11"/>
        <color rgb="FFFFFFFF"/>
        <rFont val="微软雅黑"/>
        <charset val="134"/>
      </rPr>
      <t>单价（不含税）</t>
    </r>
  </si>
  <si>
    <r>
      <rPr>
        <b/>
        <sz val="11"/>
        <color indexed="9"/>
        <rFont val="Calibri"/>
        <charset val="134"/>
      </rPr>
      <t xml:space="preserve">QTY
</t>
    </r>
    <r>
      <rPr>
        <b/>
        <sz val="11"/>
        <color rgb="FFFFFFFF"/>
        <rFont val="微软雅黑"/>
        <charset val="134"/>
      </rPr>
      <t>数量</t>
    </r>
  </si>
  <si>
    <r>
      <rPr>
        <b/>
        <sz val="11"/>
        <color indexed="9"/>
        <rFont val="Calibri"/>
        <charset val="134"/>
      </rPr>
      <t xml:space="preserve">Times
</t>
    </r>
    <r>
      <rPr>
        <b/>
        <sz val="11"/>
        <color rgb="FFFFFFFF"/>
        <rFont val="微软雅黑"/>
        <charset val="134"/>
      </rPr>
      <t>次数</t>
    </r>
  </si>
  <si>
    <r>
      <rPr>
        <b/>
        <sz val="11"/>
        <color indexed="9"/>
        <rFont val="Calibri"/>
        <charset val="134"/>
      </rPr>
      <t xml:space="preserve">Total
</t>
    </r>
    <r>
      <rPr>
        <b/>
        <sz val="11"/>
        <color rgb="FFFFFFFF"/>
        <rFont val="微软雅黑"/>
        <charset val="134"/>
      </rPr>
      <t>总价</t>
    </r>
  </si>
  <si>
    <r>
      <rPr>
        <b/>
        <sz val="11"/>
        <color indexed="9"/>
        <rFont val="Calibri"/>
        <charset val="134"/>
      </rPr>
      <t xml:space="preserve">Remark
</t>
    </r>
    <r>
      <rPr>
        <b/>
        <sz val="11"/>
        <color rgb="FFFFFFFF"/>
        <rFont val="微软雅黑"/>
        <charset val="134"/>
      </rPr>
      <t>备注</t>
    </r>
  </si>
  <si>
    <t>1-1</t>
  </si>
  <si>
    <t>交通费</t>
  </si>
  <si>
    <t>机票</t>
  </si>
  <si>
    <t>人/往返</t>
  </si>
  <si>
    <t>实报实销</t>
  </si>
  <si>
    <t>Sub-total</t>
  </si>
  <si>
    <t/>
  </si>
  <si>
    <t>2-1</t>
  </si>
  <si>
    <t>住宿费</t>
  </si>
  <si>
    <t>住宿</t>
  </si>
  <si>
    <t>人/天</t>
  </si>
  <si>
    <t>3-1</t>
  </si>
  <si>
    <t>餐费</t>
  </si>
  <si>
    <t>执行人员餐费</t>
  </si>
  <si>
    <t>人/次</t>
  </si>
  <si>
    <t>4-1</t>
  </si>
  <si>
    <t>物料</t>
  </si>
  <si>
    <t>延展设计：车贴设计，修改，完稿 现场展示物按原来设计进行调整</t>
  </si>
  <si>
    <t>场</t>
  </si>
  <si>
    <t>4-2</t>
  </si>
  <si>
    <t>门型展架：0.8M*1.8M，高清画面，1个筛查流程，1个防疫，1个肺小结节科普，1个AI，1个患教</t>
  </si>
  <si>
    <t>个</t>
  </si>
  <si>
    <t>4-3</t>
  </si>
  <si>
    <t>帐篷：3*3米，洽谈桌椅</t>
  </si>
  <si>
    <t>4-4</t>
  </si>
  <si>
    <t>海报</t>
  </si>
  <si>
    <t>张</t>
  </si>
  <si>
    <t>4-5</t>
  </si>
  <si>
    <t>横幅</t>
  </si>
  <si>
    <t>条</t>
  </si>
  <si>
    <t>4-6</t>
  </si>
  <si>
    <t>台卡</t>
  </si>
  <si>
    <t>4-7</t>
  </si>
  <si>
    <t>排号小纸贴</t>
  </si>
  <si>
    <t>4-8</t>
  </si>
  <si>
    <t>报告打印纸：A4，一包500张，预计1天使用1包，报告打印</t>
  </si>
  <si>
    <t>4-9</t>
  </si>
  <si>
    <t>打印知情同意书</t>
  </si>
  <si>
    <t>4-10</t>
  </si>
  <si>
    <t>一次性医护口罩 一天两盒</t>
  </si>
  <si>
    <t>盒</t>
  </si>
  <si>
    <t>4-11</t>
  </si>
  <si>
    <t>一次性医用床单：一次性医用床单，提供患者上CT机检查使用，50张/包，一天2包</t>
  </si>
  <si>
    <t>包</t>
  </si>
  <si>
    <t>4-12</t>
  </si>
  <si>
    <t>医用免洗洗手液：75%酒精免洗洗手液凝胶速干型，500ml/瓶，一天2瓶</t>
  </si>
  <si>
    <t>瓶</t>
  </si>
  <si>
    <t>4-13</t>
  </si>
  <si>
    <t>大巴CT车车贴制作</t>
  </si>
  <si>
    <t>平方米</t>
  </si>
  <si>
    <t>4-14</t>
  </si>
  <si>
    <t>项目整体运输费用：包括所有执行物料的运输（30场/月）</t>
  </si>
  <si>
    <t>月</t>
  </si>
  <si>
    <t>4-15</t>
  </si>
  <si>
    <t>车贴工人，6工</t>
  </si>
  <si>
    <t>4-16</t>
  </si>
  <si>
    <t>舞台背景板</t>
  </si>
  <si>
    <t>4-17</t>
  </si>
  <si>
    <t>舞台：10M*3M*0.2M</t>
  </si>
  <si>
    <t>4-18</t>
  </si>
  <si>
    <t>舞台区地毯</t>
  </si>
  <si>
    <t>4-19</t>
  </si>
  <si>
    <t>门型展架：日程、指示</t>
  </si>
  <si>
    <t>4-20</t>
  </si>
  <si>
    <t>音响设备</t>
  </si>
  <si>
    <t>4-21</t>
  </si>
  <si>
    <t>32路数字调音台</t>
  </si>
  <si>
    <t>个/天</t>
  </si>
  <si>
    <t>4-22</t>
  </si>
  <si>
    <t>4-24</t>
  </si>
  <si>
    <t>物料运输</t>
  </si>
  <si>
    <t>次</t>
  </si>
  <si>
    <t>5-1</t>
  </si>
  <si>
    <t>服务器设备</t>
  </si>
  <si>
    <t>.Net Development(后台开发) 服务器设备：基准服务器月租金（由腾讯直接提供6%增值税发票）</t>
  </si>
  <si>
    <t>元/月</t>
  </si>
  <si>
    <t>5-2</t>
  </si>
  <si>
    <t>运营维护</t>
  </si>
  <si>
    <t>.Net Development(后台开发) 运营维护：基础设备百分之50 （对服务器进行周度月度维护以确保服务器正常运作，后台数据留存）</t>
  </si>
  <si>
    <t>元/人天</t>
  </si>
  <si>
    <t>5-3</t>
  </si>
  <si>
    <t>系统平台</t>
  </si>
  <si>
    <t>SIT UAT Functional Test(配置/功能测试) 系统平台：活动初始化创建：由IT工程师协助进行一次性活动批量导入，后续则通过后台人工创建</t>
  </si>
  <si>
    <t>5-4</t>
  </si>
  <si>
    <t>后台功能开发</t>
  </si>
  <si>
    <t>.Net Development(后台开发)  后台功能开发：筛查车活动创建：后台新增活动创建功能，可以创建活动并定义地址及活动时间等信息。并可以选择对应区域</t>
  </si>
  <si>
    <t>5-5</t>
  </si>
  <si>
    <t>.Net Development(后台开发)  后台功能开发：筛查活动编辑：可以删除筛查车活动以及修改已存在的筛查车活动的时间和地点信息</t>
  </si>
  <si>
    <t>5-6</t>
  </si>
  <si>
    <t>.Net Development(后台开发)  后台功能开发：二维码生成：可以按照活动生成每场活动的邀约二维码</t>
  </si>
  <si>
    <t>5-7</t>
  </si>
  <si>
    <t>Report Forms Development(报表开发) 系统平台：手机验证短信、预约提醒短信：服务包包括短信接口开发、签名管理、40000条短信推送</t>
  </si>
  <si>
    <t>6-1</t>
  </si>
  <si>
    <t>数据调研</t>
  </si>
  <si>
    <t>高级项目经理，负责数据查询、统计录入、报告撰写</t>
  </si>
  <si>
    <t>7-1</t>
  </si>
  <si>
    <t>供应商人员服务费</t>
  </si>
  <si>
    <t>调音师</t>
  </si>
  <si>
    <t>7-2</t>
  </si>
  <si>
    <t>高级摄影师</t>
  </si>
  <si>
    <t>7-3</t>
  </si>
  <si>
    <t>高级摄像师</t>
  </si>
  <si>
    <t>7-4</t>
  </si>
  <si>
    <t>搭建工人人工</t>
  </si>
  <si>
    <t>7-5</t>
  </si>
  <si>
    <t>项目经理</t>
  </si>
  <si>
    <t>供应商服务费</t>
  </si>
  <si>
    <t>供应商税费</t>
  </si>
  <si>
    <t>Total-总计</t>
  </si>
</sst>
</file>

<file path=xl/styles.xml><?xml version="1.0" encoding="utf-8"?>
<styleSheet xmlns="http://schemas.openxmlformats.org/spreadsheetml/2006/main">
  <numFmts count="7">
    <numFmt numFmtId="176" formatCode="0.00_);[Red]\(0.00\)"/>
    <numFmt numFmtId="43" formatCode="_ * #,##0.00_ ;_ * \-#,##0.00_ ;_ * &quot;-&quot;??_ ;_ @_ "/>
    <numFmt numFmtId="44" formatCode="_ &quot;￥&quot;* #,##0.00_ ;_ &quot;￥&quot;* \-#,##0.00_ ;_ &quot;￥&quot;* &quot;-&quot;??_ ;_ @_ "/>
    <numFmt numFmtId="177" formatCode="[$¥-804]#,##0.00;[$¥-804]\-#,##0.00"/>
    <numFmt numFmtId="42" formatCode="_ &quot;￥&quot;* #,##0_ ;_ &quot;￥&quot;* \-#,##0_ ;_ &quot;￥&quot;* &quot;-&quot;_ ;_ @_ "/>
    <numFmt numFmtId="178" formatCode="0.00_ "/>
    <numFmt numFmtId="41" formatCode="_ * #,##0_ ;_ * \-#,##0_ ;_ * &quot;-&quot;_ ;_ @_ "/>
  </numFmts>
  <fonts count="35">
    <font>
      <sz val="11"/>
      <color theme="1"/>
      <name val="等线"/>
      <charset val="134"/>
      <scheme val="minor"/>
    </font>
    <font>
      <sz val="10"/>
      <color theme="1"/>
      <name val="微软雅黑"/>
      <charset val="134"/>
    </font>
    <font>
      <sz val="18"/>
      <name val="Trebuchet MS"/>
      <charset val="134"/>
    </font>
    <font>
      <b/>
      <sz val="11"/>
      <name val="Arial"/>
      <charset val="134"/>
    </font>
    <font>
      <sz val="12"/>
      <name val="Trebuchet MS"/>
      <charset val="134"/>
    </font>
    <font>
      <b/>
      <sz val="11"/>
      <color rgb="FFFFFFFF"/>
      <name val="微软雅黑"/>
      <charset val="134"/>
    </font>
    <font>
      <b/>
      <sz val="11"/>
      <color rgb="FFFFFFFF"/>
      <name val="Calibri"/>
      <charset val="134"/>
    </font>
    <font>
      <b/>
      <sz val="11"/>
      <color indexed="9"/>
      <name val="Calibri"/>
      <charset val="134"/>
    </font>
    <font>
      <sz val="11"/>
      <color theme="1"/>
      <name val="等线"/>
      <charset val="134"/>
      <scheme val="minor"/>
    </font>
    <font>
      <sz val="11"/>
      <color theme="1"/>
      <name val="等线"/>
      <charset val="134"/>
      <scheme val="minor"/>
    </font>
    <font>
      <b/>
      <sz val="10"/>
      <name val="Trebuchet MS"/>
      <charset val="134"/>
    </font>
    <font>
      <sz val="12"/>
      <name val="宋体"/>
      <charset val="134"/>
    </font>
    <font>
      <b/>
      <sz val="10"/>
      <color indexed="8"/>
      <name val="Trebuchet MS"/>
      <charset val="134"/>
    </font>
    <font>
      <sz val="11"/>
      <name val="Arial"/>
      <charset val="134"/>
    </font>
    <font>
      <sz val="10"/>
      <name val="Trebuchet MS"/>
      <charset val="134"/>
    </font>
    <font>
      <sz val="11"/>
      <color theme="1"/>
      <name val="等线"/>
      <charset val="0"/>
      <scheme val="minor"/>
    </font>
    <font>
      <sz val="11"/>
      <color rgb="FFFA7D00"/>
      <name val="等线"/>
      <charset val="0"/>
      <scheme val="minor"/>
    </font>
    <font>
      <sz val="11"/>
      <color rgb="FFFF0000"/>
      <name val="等线"/>
      <charset val="0"/>
      <scheme val="minor"/>
    </font>
    <font>
      <sz val="11"/>
      <color theme="0"/>
      <name val="等线"/>
      <charset val="0"/>
      <scheme val="minor"/>
    </font>
    <font>
      <b/>
      <sz val="18"/>
      <color theme="3"/>
      <name val="等线"/>
      <charset val="134"/>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FFFFF"/>
      <name val="等线"/>
      <charset val="0"/>
      <scheme val="minor"/>
    </font>
    <font>
      <sz val="11"/>
      <color rgb="FF9C0006"/>
      <name val="等线"/>
      <charset val="0"/>
      <scheme val="minor"/>
    </font>
    <font>
      <sz val="11"/>
      <color rgb="FF9C6500"/>
      <name val="等线"/>
      <charset val="0"/>
      <scheme val="minor"/>
    </font>
    <font>
      <b/>
      <sz val="11"/>
      <color theme="1"/>
      <name val="等线"/>
      <charset val="0"/>
      <scheme val="minor"/>
    </font>
    <font>
      <b/>
      <sz val="11"/>
      <color rgb="FFFA7D00"/>
      <name val="等线"/>
      <charset val="0"/>
      <scheme val="minor"/>
    </font>
    <font>
      <b/>
      <sz val="11"/>
      <color theme="3"/>
      <name val="等线"/>
      <charset val="134"/>
      <scheme val="minor"/>
    </font>
    <font>
      <sz val="11"/>
      <color rgb="FF006100"/>
      <name val="等线"/>
      <charset val="0"/>
      <scheme val="minor"/>
    </font>
    <font>
      <sz val="11"/>
      <color rgb="FF3F3F76"/>
      <name val="等线"/>
      <charset val="0"/>
      <scheme val="minor"/>
    </font>
    <font>
      <u/>
      <sz val="11"/>
      <color rgb="FF0000FF"/>
      <name val="等线"/>
      <charset val="0"/>
      <scheme val="minor"/>
    </font>
    <font>
      <sz val="10"/>
      <name val="Verdana"/>
      <charset val="134"/>
    </font>
    <font>
      <b/>
      <sz val="11"/>
      <color rgb="FF3F3F3F"/>
      <name val="等线"/>
      <charset val="0"/>
      <scheme val="minor"/>
    </font>
  </fonts>
  <fills count="39">
    <fill>
      <patternFill patternType="none"/>
    </fill>
    <fill>
      <patternFill patternType="gray125"/>
    </fill>
    <fill>
      <patternFill patternType="solid">
        <fgColor theme="8" tint="0.799951170384838"/>
        <bgColor indexed="64"/>
      </patternFill>
    </fill>
    <fill>
      <patternFill patternType="solid">
        <fgColor theme="0"/>
        <bgColor indexed="64"/>
      </patternFill>
    </fill>
    <fill>
      <patternFill patternType="solid">
        <fgColor indexed="20"/>
        <bgColor indexed="64"/>
      </patternFill>
    </fill>
    <fill>
      <patternFill patternType="solid">
        <fgColor theme="7"/>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medium">
        <color auto="1"/>
      </top>
      <bottom style="thin">
        <color auto="1"/>
      </bottom>
      <diagonal/>
    </border>
    <border>
      <left style="thin">
        <color auto="1"/>
      </left>
      <right/>
      <top style="thin">
        <color auto="1"/>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177" fontId="11" fillId="0" borderId="0"/>
    <xf numFmtId="0" fontId="8" fillId="0" borderId="0"/>
    <xf numFmtId="177" fontId="11" fillId="0" borderId="0"/>
    <xf numFmtId="0" fontId="11" fillId="0" borderId="0"/>
    <xf numFmtId="0" fontId="18" fillId="31" borderId="0" applyNumberFormat="0" applyBorder="0" applyAlignment="0" applyProtection="0">
      <alignment vertical="center"/>
    </xf>
    <xf numFmtId="177" fontId="33" fillId="0" borderId="0"/>
    <xf numFmtId="0" fontId="15" fillId="36" borderId="0" applyNumberFormat="0" applyBorder="0" applyAlignment="0" applyProtection="0">
      <alignment vertical="center"/>
    </xf>
    <xf numFmtId="0" fontId="18" fillId="34" borderId="0" applyNumberFormat="0" applyBorder="0" applyAlignment="0" applyProtection="0">
      <alignment vertical="center"/>
    </xf>
    <xf numFmtId="0" fontId="31" fillId="33" borderId="15" applyNumberFormat="0" applyAlignment="0" applyProtection="0">
      <alignment vertical="center"/>
    </xf>
    <xf numFmtId="0" fontId="15" fillId="12" borderId="0" applyNumberFormat="0" applyBorder="0" applyAlignment="0" applyProtection="0">
      <alignment vertical="center"/>
    </xf>
    <xf numFmtId="0" fontId="15" fillId="30" borderId="0" applyNumberFormat="0" applyBorder="0" applyAlignment="0" applyProtection="0">
      <alignment vertical="center"/>
    </xf>
    <xf numFmtId="44" fontId="0" fillId="0" borderId="0" applyFont="0" applyFill="0" applyBorder="0" applyAlignment="0" applyProtection="0">
      <alignment vertical="center"/>
    </xf>
    <xf numFmtId="0" fontId="18" fillId="28" borderId="0" applyNumberFormat="0" applyBorder="0" applyAlignment="0" applyProtection="0">
      <alignment vertical="center"/>
    </xf>
    <xf numFmtId="9" fontId="0" fillId="0" borderId="0" applyFont="0" applyFill="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8" fillId="25" borderId="0" applyNumberFormat="0" applyBorder="0" applyAlignment="0" applyProtection="0">
      <alignment vertical="center"/>
    </xf>
    <xf numFmtId="0" fontId="18" fillId="19" borderId="0" applyNumberFormat="0" applyBorder="0" applyAlignment="0" applyProtection="0">
      <alignment vertical="center"/>
    </xf>
    <xf numFmtId="0" fontId="18" fillId="24" borderId="0" applyNumberFormat="0" applyBorder="0" applyAlignment="0" applyProtection="0">
      <alignment vertical="center"/>
    </xf>
    <xf numFmtId="0" fontId="28" fillId="21" borderId="15" applyNumberFormat="0" applyAlignment="0" applyProtection="0">
      <alignment vertical="center"/>
    </xf>
    <xf numFmtId="0" fontId="18" fillId="27" borderId="0" applyNumberFormat="0" applyBorder="0" applyAlignment="0" applyProtection="0">
      <alignment vertical="center"/>
    </xf>
    <xf numFmtId="0" fontId="26" fillId="16" borderId="0" applyNumberFormat="0" applyBorder="0" applyAlignment="0" applyProtection="0">
      <alignment vertical="center"/>
    </xf>
    <xf numFmtId="0" fontId="15" fillId="35" borderId="0" applyNumberFormat="0" applyBorder="0" applyAlignment="0" applyProtection="0">
      <alignment vertical="center"/>
    </xf>
    <xf numFmtId="0" fontId="30" fillId="29" borderId="0" applyNumberFormat="0" applyBorder="0" applyAlignment="0" applyProtection="0">
      <alignment vertical="center"/>
    </xf>
    <xf numFmtId="0" fontId="15" fillId="17" borderId="0" applyNumberFormat="0" applyBorder="0" applyAlignment="0" applyProtection="0">
      <alignment vertical="center"/>
    </xf>
    <xf numFmtId="0" fontId="27" fillId="0" borderId="13" applyNumberFormat="0" applyFill="0" applyAlignment="0" applyProtection="0">
      <alignment vertical="center"/>
    </xf>
    <xf numFmtId="0" fontId="25" fillId="15" borderId="0" applyNumberFormat="0" applyBorder="0" applyAlignment="0" applyProtection="0">
      <alignment vertical="center"/>
    </xf>
    <xf numFmtId="0" fontId="24" fillId="13" borderId="12" applyNumberFormat="0" applyAlignment="0" applyProtection="0">
      <alignment vertical="center"/>
    </xf>
    <xf numFmtId="0" fontId="34" fillId="21" borderId="17" applyNumberFormat="0" applyAlignment="0" applyProtection="0">
      <alignment vertical="center"/>
    </xf>
    <xf numFmtId="0" fontId="22" fillId="0" borderId="11" applyNumberFormat="0" applyFill="0" applyAlignment="0" applyProtection="0">
      <alignment vertical="center"/>
    </xf>
    <xf numFmtId="0" fontId="21" fillId="0" borderId="0" applyNumberFormat="0" applyFill="0" applyBorder="0" applyAlignment="0" applyProtection="0">
      <alignment vertical="center"/>
    </xf>
    <xf numFmtId="0" fontId="15" fillId="23" borderId="0" applyNumberFormat="0" applyBorder="0" applyAlignment="0" applyProtection="0">
      <alignment vertical="center"/>
    </xf>
    <xf numFmtId="0" fontId="2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43"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37" borderId="0" applyNumberFormat="0" applyBorder="0" applyAlignment="0" applyProtection="0">
      <alignment vertical="center"/>
    </xf>
    <xf numFmtId="0" fontId="0" fillId="18" borderId="14" applyNumberFormat="0" applyFont="0" applyAlignment="0" applyProtection="0">
      <alignment vertical="center"/>
    </xf>
    <xf numFmtId="0" fontId="15" fillId="32" borderId="0" applyNumberFormat="0" applyBorder="0" applyAlignment="0" applyProtection="0">
      <alignment vertical="center"/>
    </xf>
    <xf numFmtId="0" fontId="18" fillId="22" borderId="0" applyNumberFormat="0" applyBorder="0" applyAlignment="0" applyProtection="0">
      <alignment vertical="center"/>
    </xf>
    <xf numFmtId="0" fontId="15" fillId="10" borderId="0" applyNumberFormat="0" applyBorder="0" applyAlignment="0" applyProtection="0">
      <alignment vertical="center"/>
    </xf>
    <xf numFmtId="0" fontId="32" fillId="0" borderId="0" applyNumberFormat="0" applyFill="0" applyBorder="0" applyAlignment="0" applyProtection="0">
      <alignment vertical="center"/>
    </xf>
    <xf numFmtId="0" fontId="8" fillId="0" borderId="0"/>
    <xf numFmtId="41" fontId="0" fillId="0" borderId="0" applyFont="0" applyFill="0" applyBorder="0" applyAlignment="0" applyProtection="0">
      <alignment vertical="center"/>
    </xf>
    <xf numFmtId="0" fontId="11" fillId="0" borderId="0"/>
    <xf numFmtId="0" fontId="23" fillId="0" borderId="11" applyNumberFormat="0" applyFill="0" applyAlignment="0" applyProtection="0">
      <alignment vertical="center"/>
    </xf>
    <xf numFmtId="0" fontId="15" fillId="9" borderId="0" applyNumberFormat="0" applyBorder="0" applyAlignment="0" applyProtection="0">
      <alignment vertical="center"/>
    </xf>
    <xf numFmtId="0" fontId="29" fillId="0" borderId="16" applyNumberFormat="0" applyFill="0" applyAlignment="0" applyProtection="0">
      <alignment vertical="center"/>
    </xf>
    <xf numFmtId="0" fontId="18" fillId="38" borderId="0" applyNumberFormat="0" applyBorder="0" applyAlignment="0" applyProtection="0">
      <alignment vertical="center"/>
    </xf>
    <xf numFmtId="0" fontId="15" fillId="8" borderId="0" applyNumberFormat="0" applyBorder="0" applyAlignment="0" applyProtection="0">
      <alignment vertical="center"/>
    </xf>
    <xf numFmtId="0" fontId="16" fillId="0" borderId="10" applyNumberFormat="0" applyFill="0" applyAlignment="0" applyProtection="0">
      <alignment vertical="center"/>
    </xf>
  </cellStyleXfs>
  <cellXfs count="53">
    <xf numFmtId="0" fontId="0" fillId="0" borderId="0" xfId="0"/>
    <xf numFmtId="0" fontId="1" fillId="0" borderId="0" xfId="0" applyFont="1"/>
    <xf numFmtId="43" fontId="1" fillId="0" borderId="0" xfId="36" applyNumberFormat="1" applyFont="1" applyAlignment="1"/>
    <xf numFmtId="0" fontId="2" fillId="2" borderId="0" xfId="4" applyFont="1" applyFill="1" applyAlignment="1">
      <alignment horizontal="center" vertical="center" wrapText="1"/>
    </xf>
    <xf numFmtId="0" fontId="3" fillId="3" borderId="0" xfId="2" applyFont="1" applyFill="1" applyAlignment="1">
      <alignment horizontal="left"/>
    </xf>
    <xf numFmtId="0" fontId="3" fillId="3" borderId="0" xfId="2" applyFont="1" applyFill="1" applyAlignment="1">
      <alignment horizontal="center" vertical="center"/>
    </xf>
    <xf numFmtId="0" fontId="4" fillId="0" borderId="0" xfId="4" applyFont="1"/>
    <xf numFmtId="0" fontId="4" fillId="0" borderId="0" xfId="4" applyFont="1" applyAlignment="1">
      <alignment horizontal="center"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xf>
    <xf numFmtId="49" fontId="0" fillId="0" borderId="0" xfId="0" applyNumberFormat="1"/>
    <xf numFmtId="0" fontId="7" fillId="4" borderId="1" xfId="0" applyFont="1" applyFill="1" applyBorder="1" applyAlignment="1">
      <alignment horizontal="right"/>
    </xf>
    <xf numFmtId="0" fontId="8" fillId="0" borderId="0" xfId="0" applyFont="1"/>
    <xf numFmtId="0" fontId="8" fillId="5" borderId="0" xfId="0" applyFont="1" applyFill="1"/>
    <xf numFmtId="0" fontId="0" fillId="5" borderId="0" xfId="0" applyFill="1"/>
    <xf numFmtId="0" fontId="9" fillId="0" borderId="0" xfId="0" applyFont="1" applyFill="1" applyAlignment="1"/>
    <xf numFmtId="0" fontId="8" fillId="0" borderId="0" xfId="0" applyFont="1" applyFill="1"/>
    <xf numFmtId="0" fontId="0" fillId="0" borderId="0" xfId="0" applyFill="1"/>
    <xf numFmtId="0" fontId="8" fillId="0" borderId="0" xfId="0" applyFont="1" applyFill="1" applyAlignment="1">
      <alignment horizontal="left" vertical="center"/>
    </xf>
    <xf numFmtId="0" fontId="0" fillId="0" borderId="0" xfId="0" applyFill="1" applyAlignment="1">
      <alignment horizontal="left" vertical="center"/>
    </xf>
    <xf numFmtId="49" fontId="10" fillId="6" borderId="2" xfId="6" applyNumberFormat="1" applyFont="1" applyFill="1" applyBorder="1" applyAlignment="1" applyProtection="1">
      <alignment horizontal="left" vertical="center"/>
      <protection locked="0"/>
    </xf>
    <xf numFmtId="49" fontId="10" fillId="6" borderId="3" xfId="6" applyNumberFormat="1" applyFont="1" applyFill="1" applyBorder="1" applyAlignment="1" applyProtection="1">
      <alignment horizontal="center" vertical="center"/>
      <protection locked="0"/>
    </xf>
    <xf numFmtId="49" fontId="10" fillId="7" borderId="4" xfId="6" applyNumberFormat="1" applyFont="1" applyFill="1" applyBorder="1" applyAlignment="1" applyProtection="1">
      <alignment horizontal="left" vertical="center"/>
      <protection locked="0"/>
    </xf>
    <xf numFmtId="177" fontId="10" fillId="6" borderId="5" xfId="6" applyFont="1" applyFill="1" applyBorder="1" applyAlignment="1" applyProtection="1">
      <alignment vertical="center"/>
      <protection locked="0"/>
    </xf>
    <xf numFmtId="177" fontId="10" fillId="6" borderId="6" xfId="6" applyFont="1" applyFill="1" applyBorder="1" applyAlignment="1" applyProtection="1">
      <alignment horizontal="center" vertical="center"/>
      <protection locked="0"/>
    </xf>
    <xf numFmtId="177" fontId="11" fillId="7" borderId="6" xfId="1" applyFill="1" applyBorder="1" applyAlignment="1">
      <alignment vertical="center"/>
    </xf>
    <xf numFmtId="0" fontId="7" fillId="4" borderId="1" xfId="0" applyFont="1" applyFill="1" applyBorder="1" applyAlignment="1">
      <alignment horizontal="left" wrapText="1"/>
    </xf>
    <xf numFmtId="0" fontId="0" fillId="0" borderId="0" xfId="0" applyNumberForma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10" fontId="12" fillId="6" borderId="4" xfId="6" applyNumberFormat="1" applyFont="1" applyFill="1" applyBorder="1" applyAlignment="1" applyProtection="1">
      <alignment horizontal="center" vertical="center" wrapText="1"/>
      <protection locked="0"/>
    </xf>
    <xf numFmtId="177" fontId="12" fillId="6" borderId="4" xfId="6" applyFont="1" applyFill="1" applyBorder="1" applyAlignment="1" applyProtection="1">
      <alignment horizontal="center" vertical="center" wrapText="1"/>
      <protection locked="0"/>
    </xf>
    <xf numFmtId="176" fontId="12" fillId="6" borderId="4" xfId="6" applyNumberFormat="1" applyFont="1" applyFill="1" applyBorder="1" applyAlignment="1" applyProtection="1">
      <alignment horizontal="left" vertical="center" wrapText="1"/>
      <protection locked="0"/>
    </xf>
    <xf numFmtId="10" fontId="12" fillId="6" borderId="6" xfId="6" applyNumberFormat="1" applyFont="1" applyFill="1" applyBorder="1" applyAlignment="1" applyProtection="1">
      <alignment horizontal="center" vertical="center" wrapText="1"/>
      <protection locked="0"/>
    </xf>
    <xf numFmtId="177" fontId="12" fillId="6" borderId="6" xfId="6" applyFont="1" applyFill="1" applyBorder="1" applyAlignment="1" applyProtection="1">
      <alignment horizontal="center" vertical="center" wrapText="1"/>
      <protection locked="0"/>
    </xf>
    <xf numFmtId="176" fontId="12" fillId="6" borderId="6" xfId="6" applyNumberFormat="1" applyFont="1" applyFill="1" applyBorder="1" applyAlignment="1" applyProtection="1">
      <alignment horizontal="left" vertical="center" wrapText="1"/>
      <protection locked="0"/>
    </xf>
    <xf numFmtId="0" fontId="13" fillId="3" borderId="0" xfId="49" applyFont="1" applyFill="1" applyAlignment="1">
      <alignment horizontal="left"/>
    </xf>
    <xf numFmtId="0" fontId="14" fillId="0" borderId="0" xfId="4" applyFont="1" applyAlignment="1">
      <alignment vertical="center"/>
    </xf>
    <xf numFmtId="4" fontId="4" fillId="0" borderId="0" xfId="4" applyNumberFormat="1" applyFont="1"/>
    <xf numFmtId="0" fontId="7" fillId="4" borderId="7" xfId="0" applyFont="1" applyFill="1" applyBorder="1" applyAlignment="1">
      <alignment horizontal="left" wrapText="1"/>
    </xf>
    <xf numFmtId="0" fontId="7" fillId="4" borderId="7" xfId="0" applyFont="1" applyFill="1" applyBorder="1" applyAlignment="1">
      <alignment horizontal="right"/>
    </xf>
    <xf numFmtId="0" fontId="7" fillId="4" borderId="1" xfId="0" applyNumberFormat="1" applyFont="1" applyFill="1" applyBorder="1" applyAlignment="1">
      <alignment horizontal="right"/>
    </xf>
    <xf numFmtId="0" fontId="0" fillId="0" borderId="0" xfId="0" applyNumberFormat="1" applyFont="1"/>
    <xf numFmtId="0" fontId="0" fillId="0" borderId="0" xfId="0" applyNumberFormat="1" applyFill="1" applyBorder="1"/>
    <xf numFmtId="178" fontId="12" fillId="6" borderId="4" xfId="6" applyNumberFormat="1" applyFont="1" applyFill="1" applyBorder="1" applyAlignment="1" applyProtection="1">
      <alignment horizontal="center" vertical="center" wrapText="1"/>
      <protection locked="0"/>
    </xf>
    <xf numFmtId="177" fontId="12" fillId="6" borderId="8" xfId="6" applyFont="1" applyFill="1" applyBorder="1" applyAlignment="1" applyProtection="1">
      <alignment horizontal="left" vertical="center" wrapText="1"/>
      <protection locked="0"/>
    </xf>
    <xf numFmtId="178" fontId="12" fillId="6" borderId="6" xfId="6" applyNumberFormat="1" applyFont="1" applyFill="1" applyBorder="1" applyAlignment="1" applyProtection="1">
      <alignment horizontal="center" vertical="center" wrapText="1"/>
      <protection locked="0"/>
    </xf>
    <xf numFmtId="177" fontId="12" fillId="6" borderId="9" xfId="6" applyFont="1" applyFill="1" applyBorder="1" applyAlignment="1" applyProtection="1">
      <alignment horizontal="left" vertical="center" wrapText="1"/>
      <protection locked="0"/>
    </xf>
    <xf numFmtId="178" fontId="7" fillId="4" borderId="1" xfId="0" applyNumberFormat="1" applyFont="1" applyFill="1" applyBorder="1" applyAlignment="1">
      <alignment horizontal="right"/>
    </xf>
  </cellXfs>
  <cellStyles count="56">
    <cellStyle name="常规" xfId="0" builtinId="0"/>
    <cellStyle name="常规 4 2 2" xfId="1"/>
    <cellStyle name="Normal 6 2 2" xfId="2"/>
    <cellStyle name="Normal 2 3" xfId="3"/>
    <cellStyle name="Normal 2 2" xfId="4"/>
    <cellStyle name="60% - 强调文字颜色 6" xfId="5" builtinId="52"/>
    <cellStyle name="Normal_Sheet1 2" xfId="6"/>
    <cellStyle name="20% - 强调文字颜色 4" xfId="7" builtinId="42"/>
    <cellStyle name="强调文字颜色 4" xfId="8" builtinId="41"/>
    <cellStyle name="输入" xfId="9" builtinId="20"/>
    <cellStyle name="40% - 强调文字颜色 3" xfId="10" builtinId="39"/>
    <cellStyle name="20% - 强调文字颜色 3" xfId="11" builtinId="38"/>
    <cellStyle name="货币" xfId="12" builtinId="4"/>
    <cellStyle name="强调文字颜色 3" xfId="13" builtinId="37"/>
    <cellStyle name="百分比" xfId="14" builtinId="5"/>
    <cellStyle name="60% - 强调文字颜色 2" xfId="15" builtinId="36"/>
    <cellStyle name="60% - 强调文字颜色 5" xfId="16" builtinId="48"/>
    <cellStyle name="强调文字颜色 2" xfId="17" builtinId="33"/>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检查单元格" xfId="28" builtinId="23"/>
    <cellStyle name="输出" xfId="29" builtinId="21"/>
    <cellStyle name="标题 1" xfId="30" builtinId="16"/>
    <cellStyle name="解释性文本" xfId="31" builtinId="53"/>
    <cellStyle name="20% - 强调文字颜色 2" xfId="32" builtinId="34"/>
    <cellStyle name="标题 4" xfId="33" builtinId="19"/>
    <cellStyle name="货币[0]" xfId="34" builtinId="7"/>
    <cellStyle name="40% - 强调文字颜色 4" xfId="35" builtinId="43"/>
    <cellStyle name="千位分隔" xfId="36" builtinId="3"/>
    <cellStyle name="已访问的超链接" xfId="37" builtinId="9"/>
    <cellStyle name="标题" xfId="38" builtinId="15"/>
    <cellStyle name="40% - 强调文字颜色 2" xfId="39" builtinId="35"/>
    <cellStyle name="警告文本" xfId="40" builtinId="11"/>
    <cellStyle name="60% - 强调文字颜色 3" xfId="41" builtinId="40"/>
    <cellStyle name="注释" xfId="42" builtinId="10"/>
    <cellStyle name="20% - 强调文字颜色 6" xfId="43" builtinId="50"/>
    <cellStyle name="强调文字颜色 5" xfId="44" builtinId="45"/>
    <cellStyle name="40% - 强调文字颜色 6" xfId="45" builtinId="51"/>
    <cellStyle name="超链接" xfId="46" builtinId="8"/>
    <cellStyle name="Normal 4" xfId="47"/>
    <cellStyle name="千位分隔[0]" xfId="48" builtinId="6"/>
    <cellStyle name="Normal 2 2 2 2" xfId="49"/>
    <cellStyle name="标题 2" xfId="50" builtinId="17"/>
    <cellStyle name="40% - 强调文字颜色 5" xfId="51" builtinId="47"/>
    <cellStyle name="标题 3" xfId="52" builtinId="18"/>
    <cellStyle name="强调文字颜色 6" xfId="53" builtinId="49"/>
    <cellStyle name="40% - 强调文字颜色 1" xfId="54" builtinId="31"/>
    <cellStyle name="链接单元格" xfId="55" builtinId="24"/>
  </cellStyles>
  <dxfs count="1">
    <dxf>
      <font>
        <color theme="0" tint="-0.499984740745262"/>
      </font>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53"/>
  <sheetViews>
    <sheetView tabSelected="1" zoomScale="61" zoomScaleNormal="61" workbookViewId="0">
      <pane ySplit="1" topLeftCell="A10" activePane="bottomLeft" state="frozen"/>
      <selection/>
      <selection pane="bottomLeft" activeCell="K28" sqref="K28"/>
    </sheetView>
  </sheetViews>
  <sheetFormatPr defaultColWidth="9" defaultRowHeight="13.2"/>
  <cols>
    <col min="1" max="1" width="5.83035714285714" style="1" customWidth="1"/>
    <col min="2" max="2" width="6" style="1" customWidth="1"/>
    <col min="3" max="3" width="17.1607142857143" style="1" customWidth="1"/>
    <col min="4" max="4" width="84.3303571428571" style="1" customWidth="1"/>
    <col min="5" max="5" width="11.3303571428571" style="1" customWidth="1"/>
    <col min="6" max="6" width="23.8303571428571" style="2" customWidth="1"/>
    <col min="7" max="7" width="6" style="1" customWidth="1"/>
    <col min="8" max="8" width="13" style="1" customWidth="1"/>
    <col min="9" max="9" width="12.1607142857143" style="1" customWidth="1"/>
    <col min="10" max="11" width="10.6607142857143" style="1" customWidth="1"/>
    <col min="12" max="16384" width="9" style="1"/>
  </cols>
  <sheetData>
    <row r="1" ht="47.25" customHeight="1" spans="2:10">
      <c r="B1" s="3" t="s">
        <v>0</v>
      </c>
      <c r="C1" s="3"/>
      <c r="D1" s="3"/>
      <c r="E1" s="3"/>
      <c r="F1" s="3"/>
      <c r="G1" s="3"/>
      <c r="H1" s="3"/>
      <c r="I1" s="3"/>
      <c r="J1" s="3"/>
    </row>
    <row r="2" spans="2:10">
      <c r="B2" s="4"/>
      <c r="C2" s="5"/>
      <c r="D2" s="4"/>
      <c r="E2" s="4"/>
      <c r="F2" s="4"/>
      <c r="G2" s="4"/>
      <c r="H2" s="4"/>
      <c r="I2" s="40"/>
      <c r="J2" s="41"/>
    </row>
    <row r="3" ht="14.8" spans="2:10">
      <c r="B3" s="6"/>
      <c r="C3" s="7"/>
      <c r="D3" s="6"/>
      <c r="E3" s="6"/>
      <c r="F3" s="6"/>
      <c r="G3" s="6"/>
      <c r="H3" s="6"/>
      <c r="I3" s="42"/>
      <c r="J3" s="6"/>
    </row>
    <row r="4" ht="48" customHeight="1" spans="2:10">
      <c r="B4" s="8" t="s">
        <v>1</v>
      </c>
      <c r="C4" s="9" t="s">
        <v>2</v>
      </c>
      <c r="D4" s="9" t="s">
        <v>3</v>
      </c>
      <c r="E4" s="26" t="s">
        <v>4</v>
      </c>
      <c r="F4" s="26" t="s">
        <v>5</v>
      </c>
      <c r="G4" s="26" t="s">
        <v>6</v>
      </c>
      <c r="H4" s="26" t="s">
        <v>7</v>
      </c>
      <c r="I4" s="26" t="s">
        <v>8</v>
      </c>
      <c r="J4" s="43" t="s">
        <v>9</v>
      </c>
    </row>
    <row r="5" spans="2:10">
      <c r="B5" s="10" t="s">
        <v>10</v>
      </c>
      <c r="C5" t="s">
        <v>11</v>
      </c>
      <c r="D5" t="s">
        <v>12</v>
      </c>
      <c r="E5" t="s">
        <v>13</v>
      </c>
      <c r="F5" s="27">
        <v>2000</v>
      </c>
      <c r="G5">
        <v>2</v>
      </c>
      <c r="H5">
        <v>14</v>
      </c>
      <c r="I5" s="27">
        <f>H5*G5*F5</f>
        <v>56000</v>
      </c>
      <c r="J5" s="12" t="s">
        <v>14</v>
      </c>
    </row>
    <row r="6" ht="14" spans="2:10">
      <c r="B6" s="11" t="s">
        <v>15</v>
      </c>
      <c r="C6" s="11" t="s">
        <v>16</v>
      </c>
      <c r="D6" s="11" t="s">
        <v>16</v>
      </c>
      <c r="E6" s="11" t="s">
        <v>16</v>
      </c>
      <c r="F6" s="11"/>
      <c r="G6" s="11" t="s">
        <v>16</v>
      </c>
      <c r="H6" s="11" t="s">
        <v>16</v>
      </c>
      <c r="I6" s="11">
        <f>SUM(I5)</f>
        <v>56000</v>
      </c>
      <c r="J6" s="44" t="s">
        <v>16</v>
      </c>
    </row>
    <row r="7" spans="2:10">
      <c r="B7" t="s">
        <v>17</v>
      </c>
      <c r="C7" t="s">
        <v>18</v>
      </c>
      <c r="D7" t="s">
        <v>19</v>
      </c>
      <c r="E7" t="s">
        <v>20</v>
      </c>
      <c r="F7" s="27">
        <v>500</v>
      </c>
      <c r="G7" s="27">
        <v>2</v>
      </c>
      <c r="H7">
        <v>14</v>
      </c>
      <c r="I7" s="27">
        <f>H7*G7*F7</f>
        <v>14000</v>
      </c>
      <c r="J7" s="12" t="s">
        <v>14</v>
      </c>
    </row>
    <row r="8" ht="14" spans="2:10">
      <c r="B8" s="11" t="s">
        <v>15</v>
      </c>
      <c r="C8" s="11" t="s">
        <v>16</v>
      </c>
      <c r="D8" s="11" t="s">
        <v>16</v>
      </c>
      <c r="E8" s="11" t="s">
        <v>16</v>
      </c>
      <c r="F8" s="11"/>
      <c r="G8" s="11" t="s">
        <v>16</v>
      </c>
      <c r="H8" s="11" t="s">
        <v>16</v>
      </c>
      <c r="I8" s="45">
        <f>SUM(I7:I7)</f>
        <v>14000</v>
      </c>
      <c r="J8" s="44" t="s">
        <v>16</v>
      </c>
    </row>
    <row r="9" spans="2:10">
      <c r="B9" t="s">
        <v>21</v>
      </c>
      <c r="C9" t="s">
        <v>22</v>
      </c>
      <c r="D9" t="s">
        <v>23</v>
      </c>
      <c r="E9" t="s">
        <v>24</v>
      </c>
      <c r="F9" s="27">
        <v>50</v>
      </c>
      <c r="G9" s="27">
        <v>18</v>
      </c>
      <c r="H9">
        <v>14</v>
      </c>
      <c r="I9" s="27">
        <f>H9*G9*F9</f>
        <v>12600</v>
      </c>
      <c r="J9" s="12" t="s">
        <v>14</v>
      </c>
    </row>
    <row r="10" ht="14" spans="2:10">
      <c r="B10" s="11" t="s">
        <v>15</v>
      </c>
      <c r="C10" s="11" t="s">
        <v>16</v>
      </c>
      <c r="D10" s="11" t="s">
        <v>16</v>
      </c>
      <c r="E10" s="11" t="s">
        <v>16</v>
      </c>
      <c r="F10" s="11"/>
      <c r="G10" s="11" t="s">
        <v>16</v>
      </c>
      <c r="H10" s="11" t="s">
        <v>16</v>
      </c>
      <c r="I10" s="45">
        <f>SUM(I9:I9)</f>
        <v>12600</v>
      </c>
      <c r="J10" s="44" t="s">
        <v>16</v>
      </c>
    </row>
    <row r="11" spans="2:10">
      <c r="B11" t="s">
        <v>25</v>
      </c>
      <c r="C11" t="s">
        <v>26</v>
      </c>
      <c r="D11" t="s">
        <v>27</v>
      </c>
      <c r="E11" t="s">
        <v>28</v>
      </c>
      <c r="F11" s="28">
        <v>240</v>
      </c>
      <c r="G11" s="29">
        <v>1</v>
      </c>
      <c r="H11" s="29">
        <v>240</v>
      </c>
      <c r="I11" s="46">
        <f>H11*G11*F11</f>
        <v>57600</v>
      </c>
      <c r="J11" t="s">
        <v>16</v>
      </c>
    </row>
    <row r="12" spans="2:10">
      <c r="B12" t="s">
        <v>29</v>
      </c>
      <c r="C12" t="s">
        <v>26</v>
      </c>
      <c r="D12" t="s">
        <v>30</v>
      </c>
      <c r="E12" t="s">
        <v>31</v>
      </c>
      <c r="F12" s="28">
        <v>200</v>
      </c>
      <c r="G12" s="29">
        <v>5</v>
      </c>
      <c r="H12" s="29">
        <v>90</v>
      </c>
      <c r="I12" s="46">
        <f t="shared" ref="I12:I34" si="0">H12*G12*F12</f>
        <v>90000</v>
      </c>
      <c r="J12" t="s">
        <v>16</v>
      </c>
    </row>
    <row r="13" spans="2:10">
      <c r="B13" t="s">
        <v>32</v>
      </c>
      <c r="C13" t="s">
        <v>26</v>
      </c>
      <c r="D13" s="12" t="s">
        <v>33</v>
      </c>
      <c r="E13" t="s">
        <v>31</v>
      </c>
      <c r="F13" s="28">
        <v>800</v>
      </c>
      <c r="G13" s="29">
        <v>3</v>
      </c>
      <c r="H13" s="29">
        <v>30</v>
      </c>
      <c r="I13" s="46">
        <f t="shared" si="0"/>
        <v>72000</v>
      </c>
      <c r="J13" t="s">
        <v>16</v>
      </c>
    </row>
    <row r="14" spans="2:10">
      <c r="B14" t="s">
        <v>34</v>
      </c>
      <c r="C14" t="s">
        <v>26</v>
      </c>
      <c r="D14" t="s">
        <v>35</v>
      </c>
      <c r="E14" t="s">
        <v>36</v>
      </c>
      <c r="F14" s="30">
        <v>100</v>
      </c>
      <c r="G14" s="29">
        <v>2</v>
      </c>
      <c r="H14" s="29">
        <v>240</v>
      </c>
      <c r="I14" s="46">
        <f t="shared" si="0"/>
        <v>48000</v>
      </c>
      <c r="J14" t="s">
        <v>16</v>
      </c>
    </row>
    <row r="15" spans="2:10">
      <c r="B15" t="s">
        <v>37</v>
      </c>
      <c r="C15" t="s">
        <v>26</v>
      </c>
      <c r="D15" t="s">
        <v>38</v>
      </c>
      <c r="E15" t="s">
        <v>39</v>
      </c>
      <c r="F15" s="30">
        <v>30</v>
      </c>
      <c r="G15" s="29">
        <v>1</v>
      </c>
      <c r="H15" s="29">
        <v>240</v>
      </c>
      <c r="I15" s="46">
        <f t="shared" si="0"/>
        <v>7200</v>
      </c>
      <c r="J15" t="s">
        <v>16</v>
      </c>
    </row>
    <row r="16" spans="2:10">
      <c r="B16" t="s">
        <v>40</v>
      </c>
      <c r="C16" t="s">
        <v>26</v>
      </c>
      <c r="D16" t="s">
        <v>41</v>
      </c>
      <c r="E16" t="s">
        <v>36</v>
      </c>
      <c r="F16" s="30">
        <v>15</v>
      </c>
      <c r="G16" s="29">
        <v>4</v>
      </c>
      <c r="H16" s="29">
        <v>240</v>
      </c>
      <c r="I16" s="46">
        <f t="shared" si="0"/>
        <v>14400</v>
      </c>
      <c r="J16" t="s">
        <v>16</v>
      </c>
    </row>
    <row r="17" spans="2:10">
      <c r="B17" t="s">
        <v>42</v>
      </c>
      <c r="C17" t="s">
        <v>26</v>
      </c>
      <c r="D17" t="s">
        <v>43</v>
      </c>
      <c r="E17" t="s">
        <v>36</v>
      </c>
      <c r="F17" s="30">
        <v>40</v>
      </c>
      <c r="G17" s="29">
        <v>2</v>
      </c>
      <c r="H17" s="29">
        <v>240</v>
      </c>
      <c r="I17" s="46">
        <f t="shared" si="0"/>
        <v>19200</v>
      </c>
      <c r="J17" t="s">
        <v>16</v>
      </c>
    </row>
    <row r="18" spans="2:10">
      <c r="B18" t="s">
        <v>44</v>
      </c>
      <c r="C18" t="s">
        <v>26</v>
      </c>
      <c r="D18" t="s">
        <v>45</v>
      </c>
      <c r="E18" t="s">
        <v>36</v>
      </c>
      <c r="F18" s="30">
        <v>0.1</v>
      </c>
      <c r="G18" s="29">
        <v>500</v>
      </c>
      <c r="H18" s="29">
        <v>240</v>
      </c>
      <c r="I18" s="46">
        <f t="shared" si="0"/>
        <v>12000</v>
      </c>
      <c r="J18" t="s">
        <v>16</v>
      </c>
    </row>
    <row r="19" spans="2:10">
      <c r="B19" t="s">
        <v>46</v>
      </c>
      <c r="C19" t="s">
        <v>26</v>
      </c>
      <c r="D19" t="s">
        <v>47</v>
      </c>
      <c r="E19" t="s">
        <v>36</v>
      </c>
      <c r="F19" s="30">
        <v>1</v>
      </c>
      <c r="G19" s="29">
        <v>360</v>
      </c>
      <c r="H19" s="29">
        <v>240</v>
      </c>
      <c r="I19" s="46">
        <f t="shared" si="0"/>
        <v>86400</v>
      </c>
      <c r="J19" t="s">
        <v>16</v>
      </c>
    </row>
    <row r="20" spans="2:10">
      <c r="B20" t="s">
        <v>48</v>
      </c>
      <c r="C20" t="s">
        <v>26</v>
      </c>
      <c r="D20" s="12" t="s">
        <v>49</v>
      </c>
      <c r="E20" t="s">
        <v>50</v>
      </c>
      <c r="F20" s="31">
        <v>100</v>
      </c>
      <c r="G20" s="32">
        <v>2</v>
      </c>
      <c r="H20" s="32">
        <v>240</v>
      </c>
      <c r="I20" s="46">
        <f t="shared" si="0"/>
        <v>48000</v>
      </c>
      <c r="J20" t="s">
        <v>16</v>
      </c>
    </row>
    <row r="21" spans="2:10">
      <c r="B21" t="s">
        <v>51</v>
      </c>
      <c r="C21" t="s">
        <v>26</v>
      </c>
      <c r="D21" t="s">
        <v>52</v>
      </c>
      <c r="E21" t="s">
        <v>53</v>
      </c>
      <c r="F21" s="31">
        <v>100</v>
      </c>
      <c r="G21" s="32">
        <v>2</v>
      </c>
      <c r="H21" s="32">
        <v>240</v>
      </c>
      <c r="I21" s="46">
        <f t="shared" si="0"/>
        <v>48000</v>
      </c>
      <c r="J21" t="s">
        <v>16</v>
      </c>
    </row>
    <row r="22" spans="2:10">
      <c r="B22" t="s">
        <v>54</v>
      </c>
      <c r="C22" t="s">
        <v>26</v>
      </c>
      <c r="D22" t="s">
        <v>55</v>
      </c>
      <c r="E22" t="s">
        <v>56</v>
      </c>
      <c r="F22" s="31">
        <v>40</v>
      </c>
      <c r="G22" s="32">
        <v>4</v>
      </c>
      <c r="H22" s="32">
        <v>240</v>
      </c>
      <c r="I22" s="46">
        <f t="shared" si="0"/>
        <v>38400</v>
      </c>
      <c r="J22" t="s">
        <v>16</v>
      </c>
    </row>
    <row r="23" spans="2:10">
      <c r="B23" t="s">
        <v>57</v>
      </c>
      <c r="C23" t="s">
        <v>26</v>
      </c>
      <c r="D23" t="s">
        <v>58</v>
      </c>
      <c r="E23" t="s">
        <v>59</v>
      </c>
      <c r="F23" s="28">
        <v>40</v>
      </c>
      <c r="G23" s="29">
        <v>42</v>
      </c>
      <c r="H23" s="29">
        <v>9</v>
      </c>
      <c r="I23" s="46">
        <f t="shared" si="0"/>
        <v>15120</v>
      </c>
      <c r="J23" t="s">
        <v>16</v>
      </c>
    </row>
    <row r="24" spans="2:10">
      <c r="B24" t="s">
        <v>60</v>
      </c>
      <c r="C24" t="s">
        <v>26</v>
      </c>
      <c r="D24" s="13" t="s">
        <v>61</v>
      </c>
      <c r="E24" s="12" t="s">
        <v>62</v>
      </c>
      <c r="F24" s="28">
        <v>1000</v>
      </c>
      <c r="G24" s="29">
        <v>4</v>
      </c>
      <c r="H24" s="29">
        <v>9</v>
      </c>
      <c r="I24" s="46">
        <f t="shared" si="0"/>
        <v>36000</v>
      </c>
      <c r="J24" s="12"/>
    </row>
    <row r="25" spans="2:10">
      <c r="B25" t="s">
        <v>63</v>
      </c>
      <c r="C25" t="s">
        <v>26</v>
      </c>
      <c r="D25" t="s">
        <v>64</v>
      </c>
      <c r="E25" t="s">
        <v>20</v>
      </c>
      <c r="F25" s="28">
        <v>200</v>
      </c>
      <c r="G25" s="29">
        <v>2</v>
      </c>
      <c r="H25" s="29">
        <v>9</v>
      </c>
      <c r="I25" s="46">
        <f t="shared" si="0"/>
        <v>3600</v>
      </c>
      <c r="J25" t="s">
        <v>16</v>
      </c>
    </row>
    <row r="26" spans="2:10">
      <c r="B26" t="s">
        <v>65</v>
      </c>
      <c r="C26" t="s">
        <v>26</v>
      </c>
      <c r="D26" t="s">
        <v>66</v>
      </c>
      <c r="E26" t="s">
        <v>59</v>
      </c>
      <c r="F26" s="28">
        <v>200</v>
      </c>
      <c r="G26" s="29">
        <v>30</v>
      </c>
      <c r="H26" s="29">
        <v>14</v>
      </c>
      <c r="I26" s="46">
        <f t="shared" si="0"/>
        <v>84000</v>
      </c>
      <c r="J26" t="s">
        <v>16</v>
      </c>
    </row>
    <row r="27" spans="2:10">
      <c r="B27" t="s">
        <v>67</v>
      </c>
      <c r="C27" t="s">
        <v>26</v>
      </c>
      <c r="D27" t="s">
        <v>68</v>
      </c>
      <c r="E27" s="15" t="s">
        <v>20</v>
      </c>
      <c r="F27" s="28">
        <v>200</v>
      </c>
      <c r="G27" s="29">
        <v>6</v>
      </c>
      <c r="H27" s="29">
        <v>14</v>
      </c>
      <c r="I27" s="46">
        <f t="shared" si="0"/>
        <v>16800</v>
      </c>
      <c r="J27" t="s">
        <v>16</v>
      </c>
    </row>
    <row r="28" spans="2:10">
      <c r="B28" t="s">
        <v>69</v>
      </c>
      <c r="C28" t="s">
        <v>26</v>
      </c>
      <c r="D28" t="s">
        <v>70</v>
      </c>
      <c r="E28" t="s">
        <v>59</v>
      </c>
      <c r="F28" s="28">
        <v>22</v>
      </c>
      <c r="G28" s="29">
        <v>30</v>
      </c>
      <c r="H28" s="29">
        <v>14</v>
      </c>
      <c r="I28" s="46">
        <f t="shared" si="0"/>
        <v>9240</v>
      </c>
      <c r="J28" t="s">
        <v>16</v>
      </c>
    </row>
    <row r="29" spans="2:10">
      <c r="B29" t="s">
        <v>71</v>
      </c>
      <c r="C29" t="s">
        <v>26</v>
      </c>
      <c r="D29" s="12" t="s">
        <v>72</v>
      </c>
      <c r="E29" t="s">
        <v>31</v>
      </c>
      <c r="F29" s="28">
        <v>240</v>
      </c>
      <c r="G29" s="29">
        <v>2</v>
      </c>
      <c r="H29" s="29">
        <v>14</v>
      </c>
      <c r="I29" s="46">
        <f t="shared" si="0"/>
        <v>6720</v>
      </c>
      <c r="J29" t="s">
        <v>16</v>
      </c>
    </row>
    <row r="30" spans="2:10">
      <c r="B30" t="s">
        <v>73</v>
      </c>
      <c r="C30" t="s">
        <v>26</v>
      </c>
      <c r="D30" t="s">
        <v>74</v>
      </c>
      <c r="E30" t="s">
        <v>28</v>
      </c>
      <c r="F30" s="28">
        <v>600</v>
      </c>
      <c r="G30" s="29">
        <v>2</v>
      </c>
      <c r="H30" s="29">
        <v>14</v>
      </c>
      <c r="I30" s="46">
        <f t="shared" si="0"/>
        <v>16800</v>
      </c>
      <c r="J30" t="s">
        <v>16</v>
      </c>
    </row>
    <row r="31" spans="2:10">
      <c r="B31" t="s">
        <v>75</v>
      </c>
      <c r="C31" t="s">
        <v>26</v>
      </c>
      <c r="D31" t="s">
        <v>76</v>
      </c>
      <c r="E31" t="s">
        <v>77</v>
      </c>
      <c r="F31" s="28">
        <v>1200</v>
      </c>
      <c r="G31" s="29">
        <v>1</v>
      </c>
      <c r="H31" s="29">
        <v>14</v>
      </c>
      <c r="I31" s="46">
        <f t="shared" si="0"/>
        <v>16800</v>
      </c>
      <c r="J31" t="s">
        <v>16</v>
      </c>
    </row>
    <row r="32" spans="2:10">
      <c r="B32" t="s">
        <v>78</v>
      </c>
      <c r="C32" t="s">
        <v>26</v>
      </c>
      <c r="D32" t="s">
        <v>41</v>
      </c>
      <c r="E32" t="s">
        <v>36</v>
      </c>
      <c r="F32" s="28">
        <v>15</v>
      </c>
      <c r="G32" s="29">
        <v>10</v>
      </c>
      <c r="H32" s="29">
        <v>14</v>
      </c>
      <c r="I32" s="46">
        <f t="shared" si="0"/>
        <v>2100</v>
      </c>
      <c r="J32" t="s">
        <v>16</v>
      </c>
    </row>
    <row r="33" spans="2:10">
      <c r="B33" t="s">
        <v>79</v>
      </c>
      <c r="C33" t="s">
        <v>26</v>
      </c>
      <c r="D33" s="14" t="s">
        <v>80</v>
      </c>
      <c r="E33" t="s">
        <v>81</v>
      </c>
      <c r="F33" s="33">
        <v>1000</v>
      </c>
      <c r="G33" s="15">
        <v>2</v>
      </c>
      <c r="H33" s="29">
        <v>14</v>
      </c>
      <c r="I33" s="27">
        <f>H33*G33*F33</f>
        <v>28000</v>
      </c>
      <c r="J33"/>
    </row>
    <row r="34" ht="14" spans="2:10">
      <c r="B34" s="11" t="s">
        <v>15</v>
      </c>
      <c r="C34" s="11" t="s">
        <v>16</v>
      </c>
      <c r="D34" s="11" t="s">
        <v>16</v>
      </c>
      <c r="E34" s="11" t="s">
        <v>16</v>
      </c>
      <c r="F34" s="11"/>
      <c r="G34" s="11" t="s">
        <v>16</v>
      </c>
      <c r="H34" s="11" t="s">
        <v>16</v>
      </c>
      <c r="I34" s="45">
        <f>SUM(I11:I33)</f>
        <v>776380</v>
      </c>
      <c r="J34" s="44" t="s">
        <v>16</v>
      </c>
    </row>
    <row r="35" spans="2:10">
      <c r="B35" t="s">
        <v>82</v>
      </c>
      <c r="C35" s="12" t="s">
        <v>83</v>
      </c>
      <c r="D35" s="15" t="s">
        <v>84</v>
      </c>
      <c r="E35" s="15" t="s">
        <v>85</v>
      </c>
      <c r="F35" s="33">
        <v>1500</v>
      </c>
      <c r="G35" s="15">
        <v>1</v>
      </c>
      <c r="H35" s="15">
        <v>12</v>
      </c>
      <c r="I35" s="27">
        <f t="shared" ref="I35:I41" si="1">H35*G35*F35</f>
        <v>18000</v>
      </c>
      <c r="J35" t="s">
        <v>16</v>
      </c>
    </row>
    <row r="36" spans="2:10">
      <c r="B36" t="s">
        <v>86</v>
      </c>
      <c r="C36" s="16" t="s">
        <v>87</v>
      </c>
      <c r="D36" s="15" t="s">
        <v>88</v>
      </c>
      <c r="E36" s="15" t="s">
        <v>89</v>
      </c>
      <c r="F36" s="33">
        <v>750</v>
      </c>
      <c r="G36" s="15">
        <v>1</v>
      </c>
      <c r="H36" s="15">
        <v>12</v>
      </c>
      <c r="I36" s="47">
        <f t="shared" si="1"/>
        <v>9000</v>
      </c>
      <c r="J36"/>
    </row>
    <row r="37" spans="2:10">
      <c r="B37" t="s">
        <v>90</v>
      </c>
      <c r="C37" s="17" t="s">
        <v>91</v>
      </c>
      <c r="D37" s="15" t="s">
        <v>92</v>
      </c>
      <c r="E37" s="15" t="s">
        <v>89</v>
      </c>
      <c r="F37" s="33">
        <v>1000</v>
      </c>
      <c r="G37" s="15">
        <v>5</v>
      </c>
      <c r="H37" s="15">
        <v>1</v>
      </c>
      <c r="I37" s="47">
        <f t="shared" si="1"/>
        <v>5000</v>
      </c>
      <c r="J37"/>
    </row>
    <row r="38" spans="2:10">
      <c r="B38" t="s">
        <v>93</v>
      </c>
      <c r="C38" s="18" t="s">
        <v>94</v>
      </c>
      <c r="D38" s="15" t="s">
        <v>95</v>
      </c>
      <c r="E38" s="15" t="s">
        <v>89</v>
      </c>
      <c r="F38" s="33">
        <v>1000</v>
      </c>
      <c r="G38" s="15">
        <v>3</v>
      </c>
      <c r="H38" s="15">
        <v>9</v>
      </c>
      <c r="I38" s="47">
        <f t="shared" si="1"/>
        <v>27000</v>
      </c>
      <c r="J38"/>
    </row>
    <row r="39" spans="2:10">
      <c r="B39" t="s">
        <v>96</v>
      </c>
      <c r="C39" s="19"/>
      <c r="D39" s="15" t="s">
        <v>97</v>
      </c>
      <c r="E39" s="15" t="s">
        <v>89</v>
      </c>
      <c r="F39" s="33">
        <v>1000</v>
      </c>
      <c r="G39" s="15">
        <v>3</v>
      </c>
      <c r="H39" s="15">
        <v>9</v>
      </c>
      <c r="I39" s="47">
        <f t="shared" si="1"/>
        <v>27000</v>
      </c>
      <c r="J39"/>
    </row>
    <row r="40" spans="2:10">
      <c r="B40" t="s">
        <v>98</v>
      </c>
      <c r="C40" s="19"/>
      <c r="D40" s="15" t="s">
        <v>99</v>
      </c>
      <c r="E40" s="15" t="s">
        <v>89</v>
      </c>
      <c r="F40" s="33">
        <v>1000</v>
      </c>
      <c r="G40" s="15">
        <v>3</v>
      </c>
      <c r="H40" s="15">
        <v>9</v>
      </c>
      <c r="I40" s="47">
        <f t="shared" si="1"/>
        <v>27000</v>
      </c>
      <c r="J40"/>
    </row>
    <row r="41" spans="2:10">
      <c r="B41" t="s">
        <v>100</v>
      </c>
      <c r="C41" s="17" t="s">
        <v>91</v>
      </c>
      <c r="D41" s="15" t="s">
        <v>101</v>
      </c>
      <c r="E41" s="15" t="s">
        <v>89</v>
      </c>
      <c r="F41" s="33">
        <v>1000</v>
      </c>
      <c r="G41" s="15">
        <v>1</v>
      </c>
      <c r="H41" s="15">
        <v>1</v>
      </c>
      <c r="I41" s="47">
        <f t="shared" si="1"/>
        <v>1000</v>
      </c>
      <c r="J41"/>
    </row>
    <row r="42" ht="14" spans="2:10">
      <c r="B42" s="11" t="s">
        <v>15</v>
      </c>
      <c r="C42" s="11" t="s">
        <v>16</v>
      </c>
      <c r="D42" s="11" t="s">
        <v>16</v>
      </c>
      <c r="E42" s="11" t="s">
        <v>16</v>
      </c>
      <c r="F42" s="11"/>
      <c r="G42" s="11" t="s">
        <v>16</v>
      </c>
      <c r="H42" s="11" t="s">
        <v>16</v>
      </c>
      <c r="I42" s="45">
        <f>SUM(I35:I41)</f>
        <v>114000</v>
      </c>
      <c r="J42" s="44" t="s">
        <v>16</v>
      </c>
    </row>
    <row r="43" spans="2:10">
      <c r="B43" t="s">
        <v>102</v>
      </c>
      <c r="C43" t="s">
        <v>103</v>
      </c>
      <c r="D43" t="s">
        <v>104</v>
      </c>
      <c r="E43" s="15" t="s">
        <v>89</v>
      </c>
      <c r="F43" s="27">
        <v>1500</v>
      </c>
      <c r="G43">
        <v>2</v>
      </c>
      <c r="H43" s="27">
        <v>9</v>
      </c>
      <c r="I43" s="27">
        <f>H43*G43*F43</f>
        <v>27000</v>
      </c>
      <c r="J43" t="s">
        <v>16</v>
      </c>
    </row>
    <row r="44" ht="14" spans="2:10">
      <c r="B44" s="11" t="s">
        <v>15</v>
      </c>
      <c r="C44" s="11" t="s">
        <v>16</v>
      </c>
      <c r="D44" s="11" t="s">
        <v>16</v>
      </c>
      <c r="E44" s="11" t="s">
        <v>16</v>
      </c>
      <c r="F44" s="11"/>
      <c r="G44" s="11" t="s">
        <v>16</v>
      </c>
      <c r="H44" s="11" t="s">
        <v>16</v>
      </c>
      <c r="I44" s="45">
        <f>SUM(I43:I43)</f>
        <v>27000</v>
      </c>
      <c r="J44" s="44" t="s">
        <v>16</v>
      </c>
    </row>
    <row r="45" spans="2:10">
      <c r="B45" s="10" t="s">
        <v>105</v>
      </c>
      <c r="C45" t="s">
        <v>106</v>
      </c>
      <c r="D45" t="s">
        <v>107</v>
      </c>
      <c r="E45" t="s">
        <v>20</v>
      </c>
      <c r="F45" s="27">
        <v>1000</v>
      </c>
      <c r="G45" s="27">
        <v>1</v>
      </c>
      <c r="H45">
        <v>14</v>
      </c>
      <c r="I45" s="27">
        <f>H45*G45*F45</f>
        <v>14000</v>
      </c>
      <c r="J45" t="s">
        <v>16</v>
      </c>
    </row>
    <row r="46" spans="2:10">
      <c r="B46" s="10" t="s">
        <v>108</v>
      </c>
      <c r="C46" t="s">
        <v>106</v>
      </c>
      <c r="D46" t="s">
        <v>109</v>
      </c>
      <c r="E46" t="s">
        <v>20</v>
      </c>
      <c r="F46" s="27">
        <v>1000</v>
      </c>
      <c r="G46" s="27">
        <v>1</v>
      </c>
      <c r="H46">
        <v>14</v>
      </c>
      <c r="I46" s="27">
        <f t="shared" ref="I46:I49" si="2">H46*G46*F46</f>
        <v>14000</v>
      </c>
      <c r="J46" t="s">
        <v>16</v>
      </c>
    </row>
    <row r="47" spans="2:10">
      <c r="B47" s="10" t="s">
        <v>110</v>
      </c>
      <c r="C47" t="s">
        <v>106</v>
      </c>
      <c r="D47" t="s">
        <v>111</v>
      </c>
      <c r="E47" t="s">
        <v>20</v>
      </c>
      <c r="F47" s="27">
        <v>1500</v>
      </c>
      <c r="G47" s="27">
        <v>1</v>
      </c>
      <c r="H47">
        <v>14</v>
      </c>
      <c r="I47" s="27">
        <f t="shared" si="2"/>
        <v>21000</v>
      </c>
      <c r="J47" t="s">
        <v>16</v>
      </c>
    </row>
    <row r="48" spans="2:10">
      <c r="B48" s="10" t="s">
        <v>112</v>
      </c>
      <c r="C48" t="s">
        <v>106</v>
      </c>
      <c r="D48" t="s">
        <v>113</v>
      </c>
      <c r="E48" t="s">
        <v>20</v>
      </c>
      <c r="F48" s="27">
        <v>200</v>
      </c>
      <c r="G48" s="27">
        <v>6</v>
      </c>
      <c r="H48">
        <v>14</v>
      </c>
      <c r="I48" s="27">
        <f t="shared" si="2"/>
        <v>16800</v>
      </c>
      <c r="J48" t="s">
        <v>16</v>
      </c>
    </row>
    <row r="49" spans="2:10">
      <c r="B49" s="10" t="s">
        <v>114</v>
      </c>
      <c r="C49" t="s">
        <v>106</v>
      </c>
      <c r="D49" t="s">
        <v>115</v>
      </c>
      <c r="E49" t="s">
        <v>20</v>
      </c>
      <c r="F49" s="27">
        <v>300</v>
      </c>
      <c r="G49">
        <v>1</v>
      </c>
      <c r="H49">
        <v>14</v>
      </c>
      <c r="I49" s="27">
        <f t="shared" si="2"/>
        <v>4200</v>
      </c>
      <c r="J49" t="s">
        <v>16</v>
      </c>
    </row>
    <row r="50" ht="14.75" spans="2:10">
      <c r="B50" s="11" t="s">
        <v>15</v>
      </c>
      <c r="C50" s="11" t="s">
        <v>16</v>
      </c>
      <c r="D50" s="11" t="s">
        <v>16</v>
      </c>
      <c r="E50" s="11" t="s">
        <v>16</v>
      </c>
      <c r="F50" s="11"/>
      <c r="G50" s="11" t="s">
        <v>16</v>
      </c>
      <c r="H50" s="11" t="s">
        <v>16</v>
      </c>
      <c r="I50" s="45">
        <f>SUM(I45:I49)</f>
        <v>70000</v>
      </c>
      <c r="J50" s="44" t="s">
        <v>16</v>
      </c>
    </row>
    <row r="51" spans="2:10">
      <c r="B51" s="20" t="s">
        <v>116</v>
      </c>
      <c r="C51" s="21"/>
      <c r="D51" s="22"/>
      <c r="E51" s="34">
        <v>0.05642</v>
      </c>
      <c r="F51" s="35"/>
      <c r="G51" s="36"/>
      <c r="H51" s="36"/>
      <c r="I51" s="48">
        <f>(I42+I34+I10+I8+I6-I24)*E51</f>
        <v>52864.4116</v>
      </c>
      <c r="J51" s="49"/>
    </row>
    <row r="52" ht="17.6" spans="2:11">
      <c r="B52" s="23" t="s">
        <v>117</v>
      </c>
      <c r="C52" s="24"/>
      <c r="D52" s="25"/>
      <c r="E52" s="37">
        <v>0.06</v>
      </c>
      <c r="F52" s="38"/>
      <c r="G52" s="39"/>
      <c r="H52" s="39"/>
      <c r="I52" s="50">
        <f>SUM(I51,I44,I42,I34,I10,I8,I6,I50)*E52</f>
        <v>67370.664696</v>
      </c>
      <c r="J52" s="51"/>
      <c r="K52" s="2"/>
    </row>
    <row r="53" ht="14" spans="2:10">
      <c r="B53" s="11" t="s">
        <v>118</v>
      </c>
      <c r="C53" s="11"/>
      <c r="D53" s="11"/>
      <c r="E53" s="11"/>
      <c r="F53" s="11"/>
      <c r="G53" s="11"/>
      <c r="H53" s="11"/>
      <c r="I53" s="52">
        <f>SUM(I51:I52,I50,I44,I42,I34,I10,I8,I6)</f>
        <v>1190215.076296</v>
      </c>
      <c r="J53" s="44"/>
    </row>
  </sheetData>
  <mergeCells count="10">
    <mergeCell ref="B1:J1"/>
    <mergeCell ref="B6:G6"/>
    <mergeCell ref="B8:G8"/>
    <mergeCell ref="B10:G10"/>
    <mergeCell ref="B34:G34"/>
    <mergeCell ref="B42:G42"/>
    <mergeCell ref="B44:G44"/>
    <mergeCell ref="B50:G50"/>
    <mergeCell ref="B53:G53"/>
    <mergeCell ref="C38:C40"/>
  </mergeCells>
  <conditionalFormatting sqref="F23:H23">
    <cfRule type="expression" dxfId="0" priority="5">
      <formula>IF($H$6="I. 不含第四方的项目",1,)</formula>
    </cfRule>
  </conditionalFormatting>
  <conditionalFormatting sqref="F24:H24">
    <cfRule type="expression" dxfId="0" priority="1">
      <formula>IF($H$6="I. 不含第四方的项目",1,)</formula>
    </cfRule>
  </conditionalFormatting>
  <conditionalFormatting sqref="E27">
    <cfRule type="expression" dxfId="0" priority="10">
      <formula>IF($H$6="I. 不含第四方的项目",1,)</formula>
    </cfRule>
  </conditionalFormatting>
  <conditionalFormatting sqref="F33:H33">
    <cfRule type="expression" dxfId="0" priority="2">
      <formula>IF($H$6="I. 不含第四方的项目",1,)</formula>
    </cfRule>
  </conditionalFormatting>
  <conditionalFormatting sqref="E43">
    <cfRule type="expression" dxfId="0" priority="11">
      <formula>IF($H$6="I. 不含第四方的项目",1,)</formula>
    </cfRule>
  </conditionalFormatting>
  <conditionalFormatting sqref="D35:D41">
    <cfRule type="expression" dxfId="0" priority="15">
      <formula>IF($H$6="I. 不含第四方的项目",1,)</formula>
    </cfRule>
  </conditionalFormatting>
  <conditionalFormatting sqref="E35:E41">
    <cfRule type="expression" dxfId="0" priority="14">
      <formula>IF($H$6="I. 不含第四方的项目",1,)</formula>
    </cfRule>
  </conditionalFormatting>
  <conditionalFormatting sqref="F35:F41">
    <cfRule type="expression" dxfId="0" priority="13">
      <formula>IF($H$6="I. 不含第四方的项目",1,)</formula>
    </cfRule>
  </conditionalFormatting>
  <conditionalFormatting sqref="F11:H13">
    <cfRule type="expression" dxfId="0" priority="9">
      <formula>IF($H$6="I. 不含第四方的项目",1,)</formula>
    </cfRule>
  </conditionalFormatting>
  <conditionalFormatting sqref="F14:H16">
    <cfRule type="expression" dxfId="0" priority="7">
      <formula>IF($H$6="I. 不含第四方的项目",1,)</formula>
    </cfRule>
  </conditionalFormatting>
  <conditionalFormatting sqref="F17:H19">
    <cfRule type="expression" dxfId="0" priority="6">
      <formula>IF($H$6="I. 不含第四方的项目",1,)</formula>
    </cfRule>
  </conditionalFormatting>
  <conditionalFormatting sqref="F20:H22">
    <cfRule type="expression" dxfId="0" priority="8">
      <formula>IF($H$6="I. 不含第四方的项目",1,)</formula>
    </cfRule>
  </conditionalFormatting>
  <conditionalFormatting sqref="F25:H28">
    <cfRule type="expression" dxfId="0" priority="4">
      <formula>IF($H$6="I. 不含第四方的项目",1,)</formula>
    </cfRule>
  </conditionalFormatting>
  <conditionalFormatting sqref="F29:H32">
    <cfRule type="expression" dxfId="0" priority="3">
      <formula>IF($H$6="I. 不含第四方的项目",1,)</formula>
    </cfRule>
  </conditionalFormatting>
  <conditionalFormatting sqref="G35:H41">
    <cfRule type="expression" dxfId="0" priority="12">
      <formula>IF($H$6="I. 不含第四方的项目",1,)</formula>
    </cfRule>
  </conditionalFormatting>
  <pageMargins left="0.7" right="0.7" top="0.75" bottom="0.75" header="0.3" footer="0.3"/>
  <pageSetup paperSize="9" scale="46"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stamp0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 Harry (RGP)</dc:creator>
  <cp:lastModifiedBy>邬某人</cp:lastModifiedBy>
  <dcterms:created xsi:type="dcterms:W3CDTF">2015-06-06T02:17:00Z</dcterms:created>
  <dcterms:modified xsi:type="dcterms:W3CDTF">2022-03-25T12:29:18Z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0AD6D55B95A24286A8B4F6346E010E4C</vt:lpwstr>
  </property>
  <property fmtid="{D5CDD505-2E9C-101B-9397-08002B2CF9AE}" pid="3" name="KSOProductBuildVer">
    <vt:lpwstr>2052-3.9.4.6398</vt:lpwstr>
  </property>
</Properties>
</file>