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spd\Desktop\"/>
    </mc:Choice>
  </mc:AlternateContent>
  <bookViews>
    <workbookView xWindow="0" yWindow="0" windowWidth="28800" windowHeight="11940"/>
  </bookViews>
  <sheets>
    <sheet name="stamp0" sheetId="3" r:id="rId1"/>
  </sheets>
  <calcPr calcId="152511"/>
</workbook>
</file>

<file path=xl/calcChain.xml><?xml version="1.0" encoding="utf-8"?>
<calcChain xmlns="http://schemas.openxmlformats.org/spreadsheetml/2006/main">
  <c r="I49" i="3" l="1"/>
  <c r="I48" i="3"/>
  <c r="I47" i="3"/>
  <c r="I46" i="3"/>
  <c r="I45" i="3"/>
  <c r="I50" i="3"/>
  <c r="I43" i="3"/>
  <c r="I44" i="3"/>
  <c r="I41" i="3"/>
  <c r="I40" i="3"/>
  <c r="I39" i="3"/>
  <c r="I38" i="3"/>
  <c r="I37" i="3"/>
  <c r="I36" i="3"/>
  <c r="I35" i="3"/>
  <c r="I42" i="3"/>
  <c r="I33" i="3"/>
  <c r="I32" i="3"/>
  <c r="I31" i="3"/>
  <c r="I30" i="3"/>
  <c r="I29" i="3"/>
  <c r="I28" i="3"/>
  <c r="I27" i="3"/>
  <c r="I26" i="3"/>
  <c r="I25" i="3"/>
  <c r="I24" i="3"/>
  <c r="I23" i="3"/>
  <c r="I22" i="3"/>
  <c r="I21" i="3"/>
  <c r="I20" i="3"/>
  <c r="I19" i="3"/>
  <c r="I18" i="3"/>
  <c r="I17" i="3"/>
  <c r="I16" i="3"/>
  <c r="I15" i="3"/>
  <c r="I14" i="3"/>
  <c r="I13" i="3"/>
  <c r="I12" i="3"/>
  <c r="I11" i="3"/>
  <c r="I34" i="3"/>
  <c r="I9" i="3"/>
  <c r="I10" i="3"/>
  <c r="I7" i="3"/>
  <c r="I8" i="3"/>
  <c r="I5" i="3"/>
  <c r="I6" i="3"/>
  <c r="I51" i="3"/>
  <c r="I52" i="3"/>
  <c r="I53" i="3"/>
</calcChain>
</file>

<file path=xl/sharedStrings.xml><?xml version="1.0" encoding="utf-8"?>
<sst xmlns="http://schemas.openxmlformats.org/spreadsheetml/2006/main" count="247" uniqueCount="119">
  <si>
    <t xml:space="preserve">支持项目费用汇总
contribution project cost summary </t>
  </si>
  <si>
    <t>编号</t>
  </si>
  <si>
    <r>
      <rPr>
        <b/>
        <sz val="11"/>
        <color rgb="FFFFFFFF"/>
        <rFont val="微软雅黑"/>
        <family val="2"/>
        <charset val="134"/>
      </rPr>
      <t>费用汇总</t>
    </r>
    <r>
      <rPr>
        <b/>
        <sz val="11"/>
        <color rgb="FFFFFFFF"/>
        <rFont val="Calibri"/>
        <family val="2"/>
      </rPr>
      <t xml:space="preserve"> (level 1)</t>
    </r>
  </si>
  <si>
    <r>
      <rPr>
        <b/>
        <sz val="11"/>
        <color rgb="FFFFFFFF"/>
        <rFont val="微软雅黑"/>
        <family val="2"/>
        <charset val="134"/>
      </rPr>
      <t>费用明细</t>
    </r>
    <r>
      <rPr>
        <b/>
        <sz val="11"/>
        <color rgb="FFFFFFFF"/>
        <rFont val="Calibri"/>
        <family val="2"/>
      </rPr>
      <t xml:space="preserve"> (Level 2)</t>
    </r>
  </si>
  <si>
    <r>
      <rPr>
        <b/>
        <sz val="11"/>
        <color indexed="9"/>
        <rFont val="Calibri"/>
        <family val="2"/>
      </rPr>
      <t xml:space="preserve">Unit
</t>
    </r>
    <r>
      <rPr>
        <b/>
        <sz val="11"/>
        <color rgb="FFFFFFFF"/>
        <rFont val="微软雅黑"/>
        <family val="2"/>
        <charset val="134"/>
      </rPr>
      <t>单位</t>
    </r>
  </si>
  <si>
    <r>
      <rPr>
        <b/>
        <sz val="11"/>
        <color indexed="9"/>
        <rFont val="Calibri"/>
        <family val="2"/>
      </rPr>
      <t xml:space="preserve">Unit Price (exclu.TAX)
</t>
    </r>
    <r>
      <rPr>
        <b/>
        <sz val="11"/>
        <color rgb="FFFFFFFF"/>
        <rFont val="微软雅黑"/>
        <family val="2"/>
        <charset val="134"/>
      </rPr>
      <t>单价（不含税）</t>
    </r>
  </si>
  <si>
    <r>
      <rPr>
        <b/>
        <sz val="11"/>
        <color indexed="9"/>
        <rFont val="Calibri"/>
        <family val="2"/>
      </rPr>
      <t xml:space="preserve">QTY
</t>
    </r>
    <r>
      <rPr>
        <b/>
        <sz val="11"/>
        <color rgb="FFFFFFFF"/>
        <rFont val="微软雅黑"/>
        <family val="2"/>
        <charset val="134"/>
      </rPr>
      <t>数量</t>
    </r>
  </si>
  <si>
    <r>
      <rPr>
        <b/>
        <sz val="11"/>
        <color indexed="9"/>
        <rFont val="Calibri"/>
        <family val="2"/>
      </rPr>
      <t xml:space="preserve">Times
</t>
    </r>
    <r>
      <rPr>
        <b/>
        <sz val="11"/>
        <color rgb="FFFFFFFF"/>
        <rFont val="微软雅黑"/>
        <family val="2"/>
        <charset val="134"/>
      </rPr>
      <t>次数</t>
    </r>
  </si>
  <si>
    <r>
      <rPr>
        <b/>
        <sz val="11"/>
        <color indexed="9"/>
        <rFont val="Calibri"/>
        <family val="2"/>
      </rPr>
      <t xml:space="preserve">Total
</t>
    </r>
    <r>
      <rPr>
        <b/>
        <sz val="11"/>
        <color rgb="FFFFFFFF"/>
        <rFont val="微软雅黑"/>
        <family val="2"/>
        <charset val="134"/>
      </rPr>
      <t>总价</t>
    </r>
  </si>
  <si>
    <r>
      <rPr>
        <b/>
        <sz val="11"/>
        <color indexed="9"/>
        <rFont val="Calibri"/>
        <family val="2"/>
      </rPr>
      <t xml:space="preserve">Remark
</t>
    </r>
    <r>
      <rPr>
        <b/>
        <sz val="11"/>
        <color rgb="FFFFFFFF"/>
        <rFont val="微软雅黑"/>
        <family val="2"/>
        <charset val="134"/>
      </rPr>
      <t>备注</t>
    </r>
  </si>
  <si>
    <t>1-1</t>
  </si>
  <si>
    <t>交通费</t>
  </si>
  <si>
    <t>机票</t>
  </si>
  <si>
    <t>人/往返</t>
  </si>
  <si>
    <t>实报实销</t>
  </si>
  <si>
    <t>Sub-total</t>
  </si>
  <si>
    <t/>
  </si>
  <si>
    <t>2-1</t>
  </si>
  <si>
    <t>住宿费</t>
  </si>
  <si>
    <t>住宿</t>
  </si>
  <si>
    <t>人/天</t>
  </si>
  <si>
    <t>3-1</t>
  </si>
  <si>
    <t>餐费</t>
  </si>
  <si>
    <t>执行人员餐费</t>
  </si>
  <si>
    <t>人/次</t>
  </si>
  <si>
    <t>4-1</t>
  </si>
  <si>
    <t>物料</t>
  </si>
  <si>
    <t>延展设计：车贴设计，修改，完稿 现场展示物按原来设计进行调整</t>
  </si>
  <si>
    <t>场</t>
  </si>
  <si>
    <t>4-2</t>
  </si>
  <si>
    <t>门型展架：0.8M*1.8M，高清画面，1个筛查流程，1个防疫，1个肺小结节科普，1个AI，1个患教</t>
  </si>
  <si>
    <t>个</t>
  </si>
  <si>
    <t>4-3</t>
  </si>
  <si>
    <t>帐篷：3*3米，洽谈桌椅</t>
  </si>
  <si>
    <t>4-4</t>
  </si>
  <si>
    <t>海报</t>
  </si>
  <si>
    <t>张</t>
  </si>
  <si>
    <t>4-5</t>
  </si>
  <si>
    <t>横幅</t>
  </si>
  <si>
    <t>条</t>
  </si>
  <si>
    <t>4-6</t>
  </si>
  <si>
    <t>台卡</t>
  </si>
  <si>
    <t>4-7</t>
  </si>
  <si>
    <t>排号小纸贴</t>
  </si>
  <si>
    <t>4-8</t>
  </si>
  <si>
    <t>报告打印纸：A4，一包500张，预计1天使用1包，报告打印</t>
  </si>
  <si>
    <t>4-9</t>
  </si>
  <si>
    <t>打印知情同意书</t>
  </si>
  <si>
    <t>4-10</t>
  </si>
  <si>
    <t>一次性医护口罩 一天两盒</t>
  </si>
  <si>
    <t>盒</t>
  </si>
  <si>
    <t>4-11</t>
  </si>
  <si>
    <t>一次性医用床单：一次性医用床单，提供患者上CT机检查使用，50张/包，一天2包</t>
  </si>
  <si>
    <t>包</t>
  </si>
  <si>
    <t>4-12</t>
  </si>
  <si>
    <t>医用免洗洗手液：75%酒精免洗洗手液凝胶速干型，500ml/瓶，一天2瓶</t>
  </si>
  <si>
    <t>瓶</t>
  </si>
  <si>
    <t>4-13</t>
  </si>
  <si>
    <t>大巴CT车车贴制作</t>
  </si>
  <si>
    <t>平方米</t>
  </si>
  <si>
    <t>4-14</t>
  </si>
  <si>
    <t>项目整体运输费用：包括所有执行物料的运输（30场/月）</t>
  </si>
  <si>
    <t>月</t>
  </si>
  <si>
    <t>4-15</t>
  </si>
  <si>
    <t>车贴工人，6工</t>
  </si>
  <si>
    <t>4-16</t>
  </si>
  <si>
    <t>舞台背景板</t>
  </si>
  <si>
    <t>4-17</t>
  </si>
  <si>
    <t>舞台：10M*3M*0.2M</t>
  </si>
  <si>
    <t>4-18</t>
  </si>
  <si>
    <t>舞台区地毯</t>
  </si>
  <si>
    <t>4-19</t>
  </si>
  <si>
    <t>门型展架：日程、指示</t>
  </si>
  <si>
    <t>4-20</t>
  </si>
  <si>
    <t>音响设备</t>
  </si>
  <si>
    <t>4-21</t>
  </si>
  <si>
    <t>32路数字调音台</t>
  </si>
  <si>
    <t>个/天</t>
  </si>
  <si>
    <t>4-22</t>
  </si>
  <si>
    <t>4-24</t>
  </si>
  <si>
    <t>物料运输</t>
  </si>
  <si>
    <t>次</t>
  </si>
  <si>
    <t>5-1</t>
  </si>
  <si>
    <t>服务器设备</t>
  </si>
  <si>
    <t>.Net Development(后台开发) 服务器设备：基准服务器月租金（由腾讯直接提供6%增值税发票）</t>
  </si>
  <si>
    <t>元/月</t>
  </si>
  <si>
    <t>5-2</t>
  </si>
  <si>
    <t>运营维护</t>
  </si>
  <si>
    <t>.Net Development(后台开发) 运营维护：基础设备百分之50 （对服务器进行周度月度维护以确保服务器正常运作，后台数据留存）</t>
  </si>
  <si>
    <t>元/人天</t>
  </si>
  <si>
    <t>5-3</t>
  </si>
  <si>
    <t>系统平台</t>
  </si>
  <si>
    <t>SIT UAT Functional Test(配置/功能测试) 系统平台：活动初始化创建：由IT工程师协助进行一次性活动批量导入，后续则通过后台人工创建</t>
  </si>
  <si>
    <t>5-4</t>
  </si>
  <si>
    <t>后台功能开发</t>
  </si>
  <si>
    <t>.Net Development(后台开发)  后台功能开发：筛查车活动创建：后台新增活动创建功能，可以创建活动并定义地址及活动时间等信息。并可以选择对应区域</t>
  </si>
  <si>
    <t>5-5</t>
  </si>
  <si>
    <t>.Net Development(后台开发)  后台功能开发：筛查活动编辑：可以删除筛查车活动以及修改已存在的筛查车活动的时间和地点信息</t>
  </si>
  <si>
    <t>5-6</t>
  </si>
  <si>
    <t>.Net Development(后台开发)  后台功能开发：二维码生成：可以按照活动生成每场活动的邀约二维码</t>
  </si>
  <si>
    <t>5-7</t>
  </si>
  <si>
    <t>Report Forms Development(报表开发) 系统平台：手机验证短信、预约提醒短信：服务包包括短信接口开发、签名管理、40000条短信推送</t>
  </si>
  <si>
    <t>6-1</t>
  </si>
  <si>
    <t>数据调研</t>
  </si>
  <si>
    <t>高级项目经理，负责数据查询、统计录入、报告撰写</t>
  </si>
  <si>
    <t>7-1</t>
  </si>
  <si>
    <t>供应商人员服务费</t>
  </si>
  <si>
    <t>调音师</t>
  </si>
  <si>
    <t>7-2</t>
  </si>
  <si>
    <t>高级摄影师</t>
  </si>
  <si>
    <t>7-3</t>
  </si>
  <si>
    <t>高级摄像师</t>
  </si>
  <si>
    <t>7-4</t>
  </si>
  <si>
    <t>搭建工人人工</t>
  </si>
  <si>
    <t>7-5</t>
  </si>
  <si>
    <t>项目经理</t>
  </si>
  <si>
    <t>供应商服务费</t>
  </si>
  <si>
    <t>供应商税费</t>
  </si>
  <si>
    <t>Total-总计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</si>
</sst>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7" formatCode="[$¥-804]#,##0.00;[$¥-804]\-#,##0.00"/>
    <numFmt numFmtId="178" formatCode="0.00_ "/>
  </numFmts>
  <fonts count="17">
    <font>
      <sz val="11"/>
      <color theme="1"/>
      <name val="等线"/>
      <charset val="134"/>
      <scheme val="minor"/>
    </font>
    <font>
      <sz val="10"/>
      <color theme="1"/>
      <name val="微软雅黑"/>
      <family val="2"/>
      <charset val="134"/>
    </font>
    <font>
      <sz val="18"/>
      <name val="Trebuchet MS"/>
      <family val="2"/>
    </font>
    <font>
      <b/>
      <sz val="11"/>
      <name val="Arial"/>
      <family val="2"/>
    </font>
    <font>
      <sz val="12"/>
      <name val="Trebuchet MS"/>
      <family val="2"/>
    </font>
    <font>
      <b/>
      <sz val="11"/>
      <color rgb="FFFFFFFF"/>
      <name val="微软雅黑"/>
      <family val="2"/>
      <charset val="134"/>
    </font>
    <font>
      <b/>
      <sz val="11"/>
      <color rgb="FFFFFFFF"/>
      <name val="Calibri"/>
      <family val="2"/>
    </font>
    <font>
      <b/>
      <sz val="11"/>
      <color indexed="9"/>
      <name val="Calibri"/>
      <family val="2"/>
    </font>
    <font>
      <sz val="11"/>
      <color theme="1"/>
      <name val="等线"/>
      <charset val="134"/>
      <scheme val="minor"/>
    </font>
    <font>
      <sz val="11"/>
      <color theme="1"/>
      <name val="等线"/>
      <charset val="134"/>
      <scheme val="minor"/>
    </font>
    <font>
      <b/>
      <sz val="10"/>
      <name val="Trebuchet MS"/>
      <family val="2"/>
    </font>
    <font>
      <sz val="12"/>
      <name val="宋体"/>
      <family val="3"/>
      <charset val="134"/>
    </font>
    <font>
      <b/>
      <sz val="10"/>
      <color indexed="8"/>
      <name val="Trebuchet MS"/>
      <family val="2"/>
    </font>
    <font>
      <sz val="11"/>
      <name val="Arial"/>
      <family val="2"/>
    </font>
    <font>
      <sz val="10"/>
      <name val="Trebuchet MS"/>
      <family val="2"/>
    </font>
    <font>
      <sz val="10"/>
      <name val="Verdana"/>
      <family val="2"/>
    </font>
    <font>
      <sz val="9"/>
      <name val="等线"/>
      <charset val="134"/>
      <scheme val="minor"/>
    </font>
  </fonts>
  <fills count="8">
    <fill>
      <patternFill patternType="none"/>
    </fill>
    <fill>
      <patternFill patternType="gray125"/>
    </fill>
    <fill>
      <patternFill patternType="solid">
        <fgColor theme="8" tint="0.79992065187536243"/>
        <bgColor indexed="64"/>
      </patternFill>
    </fill>
    <fill>
      <patternFill patternType="solid">
        <fgColor theme="0"/>
        <bgColor indexed="64"/>
      </patternFill>
    </fill>
    <fill>
      <patternFill patternType="solid">
        <fgColor indexed="20"/>
        <bgColor indexed="64"/>
      </patternFill>
    </fill>
    <fill>
      <patternFill patternType="solid">
        <fgColor theme="7"/>
        <bgColor indexed="64"/>
      </patternFill>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medium">
        <color auto="1"/>
      </top>
      <bottom style="thin">
        <color auto="1"/>
      </bottom>
      <diagonal/>
    </border>
    <border>
      <left style="thin">
        <color auto="1"/>
      </left>
      <right/>
      <top style="thin">
        <color auto="1"/>
      </top>
      <bottom/>
      <diagonal/>
    </border>
  </borders>
  <cellStyleXfs count="9">
    <xf numFmtId="0" fontId="0" fillId="0" borderId="0"/>
    <xf numFmtId="177" fontId="11" fillId="0" borderId="0"/>
    <xf numFmtId="0" fontId="8" fillId="0" borderId="0"/>
    <xf numFmtId="177" fontId="11" fillId="0" borderId="0"/>
    <xf numFmtId="0" fontId="11" fillId="0" borderId="0"/>
    <xf numFmtId="177" fontId="15" fillId="0" borderId="0"/>
    <xf numFmtId="43" fontId="8" fillId="0" borderId="0" applyFont="0" applyFill="0" applyBorder="0" applyAlignment="0" applyProtection="0">
      <alignment vertical="center"/>
    </xf>
    <xf numFmtId="0" fontId="8" fillId="0" borderId="0"/>
    <xf numFmtId="0" fontId="11" fillId="0" borderId="0"/>
  </cellStyleXfs>
  <cellXfs count="54">
    <xf numFmtId="0" fontId="0" fillId="0" borderId="0" xfId="0"/>
    <xf numFmtId="0" fontId="1" fillId="0" borderId="0" xfId="0" applyFont="1"/>
    <xf numFmtId="43" fontId="1" fillId="0" borderId="0" xfId="6" applyNumberFormat="1" applyFont="1" applyAlignment="1"/>
    <xf numFmtId="0" fontId="3" fillId="3" borderId="0" xfId="2" applyFont="1" applyFill="1" applyAlignment="1">
      <alignment horizontal="left"/>
    </xf>
    <xf numFmtId="0" fontId="3" fillId="3" borderId="0" xfId="2" applyFont="1" applyFill="1" applyAlignment="1">
      <alignment horizontal="center" vertical="center"/>
    </xf>
    <xf numFmtId="0" fontId="4" fillId="0" borderId="0" xfId="4" applyFont="1"/>
    <xf numFmtId="0" fontId="4" fillId="0" borderId="0" xfId="4" applyFont="1" applyAlignment="1">
      <alignment horizontal="center"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xf>
    <xf numFmtId="49" fontId="0" fillId="0" borderId="0" xfId="0" applyNumberFormat="1"/>
    <xf numFmtId="0" fontId="7" fillId="4" borderId="1" xfId="0" applyFont="1" applyFill="1" applyBorder="1" applyAlignment="1">
      <alignment horizontal="right"/>
    </xf>
    <xf numFmtId="0" fontId="8" fillId="0" borderId="0" xfId="0" applyFont="1"/>
    <xf numFmtId="0" fontId="8" fillId="5" borderId="0" xfId="0" applyFont="1" applyFill="1"/>
    <xf numFmtId="0" fontId="0" fillId="5" borderId="0" xfId="0" applyFill="1"/>
    <xf numFmtId="0" fontId="9" fillId="0" borderId="0" xfId="0" applyFont="1" applyFill="1" applyAlignment="1"/>
    <xf numFmtId="0" fontId="8" fillId="0" borderId="0" xfId="0" applyFont="1" applyFill="1"/>
    <xf numFmtId="0" fontId="0" fillId="0" borderId="0" xfId="0" applyFill="1"/>
    <xf numFmtId="49" fontId="10" fillId="6" borderId="2" xfId="5" applyNumberFormat="1" applyFont="1" applyFill="1" applyBorder="1" applyAlignment="1" applyProtection="1">
      <alignment horizontal="left" vertical="center"/>
      <protection locked="0"/>
    </xf>
    <xf numFmtId="49" fontId="10" fillId="6" borderId="3" xfId="5" applyNumberFormat="1" applyFont="1" applyFill="1" applyBorder="1" applyAlignment="1" applyProtection="1">
      <alignment horizontal="center" vertical="center"/>
      <protection locked="0"/>
    </xf>
    <xf numFmtId="49" fontId="10" fillId="7" borderId="4" xfId="5" applyNumberFormat="1" applyFont="1" applyFill="1" applyBorder="1" applyAlignment="1" applyProtection="1">
      <alignment horizontal="left" vertical="center"/>
      <protection locked="0"/>
    </xf>
    <xf numFmtId="177" fontId="10" fillId="6" borderId="5" xfId="5" applyFont="1" applyFill="1" applyBorder="1" applyAlignment="1" applyProtection="1">
      <alignment vertical="center"/>
      <protection locked="0"/>
    </xf>
    <xf numFmtId="177" fontId="10" fillId="6" borderId="6" xfId="5" applyFont="1" applyFill="1" applyBorder="1" applyAlignment="1" applyProtection="1">
      <alignment horizontal="center" vertical="center"/>
      <protection locked="0"/>
    </xf>
    <xf numFmtId="177" fontId="11" fillId="7" borderId="6" xfId="1" applyFill="1" applyBorder="1" applyAlignment="1">
      <alignment vertical="center"/>
    </xf>
    <xf numFmtId="0" fontId="7" fillId="4" borderId="1" xfId="0" applyFont="1" applyFill="1" applyBorder="1" applyAlignment="1">
      <alignment horizontal="left" wrapText="1"/>
    </xf>
    <xf numFmtId="0" fontId="0" fillId="0" borderId="0" xfId="0" applyNumberForma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10" fontId="12" fillId="6" borderId="4" xfId="5" applyNumberFormat="1" applyFont="1" applyFill="1" applyBorder="1" applyAlignment="1" applyProtection="1">
      <alignment horizontal="center" vertical="center" wrapText="1"/>
      <protection locked="0"/>
    </xf>
    <xf numFmtId="177" fontId="12" fillId="6" borderId="4" xfId="5" applyFont="1" applyFill="1" applyBorder="1" applyAlignment="1" applyProtection="1">
      <alignment horizontal="center" vertical="center" wrapText="1"/>
      <protection locked="0"/>
    </xf>
    <xf numFmtId="176" fontId="12" fillId="6" borderId="4" xfId="5" applyNumberFormat="1" applyFont="1" applyFill="1" applyBorder="1" applyAlignment="1" applyProtection="1">
      <alignment horizontal="left" vertical="center" wrapText="1"/>
      <protection locked="0"/>
    </xf>
    <xf numFmtId="10" fontId="12" fillId="6" borderId="6" xfId="5" applyNumberFormat="1" applyFont="1" applyFill="1" applyBorder="1" applyAlignment="1" applyProtection="1">
      <alignment horizontal="center" vertical="center" wrapText="1"/>
      <protection locked="0"/>
    </xf>
    <xf numFmtId="177" fontId="12" fillId="6" borderId="6" xfId="5" applyFont="1" applyFill="1" applyBorder="1" applyAlignment="1" applyProtection="1">
      <alignment horizontal="center" vertical="center" wrapText="1"/>
      <protection locked="0"/>
    </xf>
    <xf numFmtId="176" fontId="12" fillId="6" borderId="6" xfId="5" applyNumberFormat="1" applyFont="1" applyFill="1" applyBorder="1" applyAlignment="1" applyProtection="1">
      <alignment horizontal="left" vertical="center" wrapText="1"/>
      <protection locked="0"/>
    </xf>
    <xf numFmtId="0" fontId="13" fillId="3" borderId="0" xfId="8" applyFont="1" applyFill="1" applyAlignment="1">
      <alignment horizontal="left"/>
    </xf>
    <xf numFmtId="0" fontId="14" fillId="0" borderId="0" xfId="4" applyFont="1" applyAlignment="1">
      <alignment vertical="center"/>
    </xf>
    <xf numFmtId="4" fontId="4" fillId="0" borderId="0" xfId="4" applyNumberFormat="1" applyFont="1"/>
    <xf numFmtId="0" fontId="7" fillId="4" borderId="7" xfId="0" applyFont="1" applyFill="1" applyBorder="1" applyAlignment="1">
      <alignment horizontal="left" wrapText="1"/>
    </xf>
    <xf numFmtId="0" fontId="7" fillId="4" borderId="7" xfId="0" applyFont="1" applyFill="1" applyBorder="1" applyAlignment="1">
      <alignment horizontal="right"/>
    </xf>
    <xf numFmtId="0" fontId="7" fillId="4" borderId="1" xfId="0" applyNumberFormat="1" applyFont="1" applyFill="1" applyBorder="1" applyAlignment="1">
      <alignment horizontal="right"/>
    </xf>
    <xf numFmtId="0" fontId="0" fillId="0" borderId="0" xfId="0" applyNumberFormat="1" applyFont="1"/>
    <xf numFmtId="0" fontId="0" fillId="0" borderId="0" xfId="0" applyNumberFormat="1" applyFill="1" applyBorder="1"/>
    <xf numFmtId="178" fontId="12" fillId="6" borderId="4" xfId="5" applyNumberFormat="1" applyFont="1" applyFill="1" applyBorder="1" applyAlignment="1" applyProtection="1">
      <alignment horizontal="center" vertical="center" wrapText="1"/>
      <protection locked="0"/>
    </xf>
    <xf numFmtId="177" fontId="12" fillId="6" borderId="8" xfId="5" applyFont="1" applyFill="1" applyBorder="1" applyAlignment="1" applyProtection="1">
      <alignment horizontal="left" vertical="center" wrapText="1"/>
      <protection locked="0"/>
    </xf>
    <xf numFmtId="178" fontId="12" fillId="6" borderId="6" xfId="5" applyNumberFormat="1" applyFont="1" applyFill="1" applyBorder="1" applyAlignment="1" applyProtection="1">
      <alignment horizontal="center" vertical="center" wrapText="1"/>
      <protection locked="0"/>
    </xf>
    <xf numFmtId="177" fontId="12" fillId="6" borderId="9" xfId="5" applyFont="1" applyFill="1" applyBorder="1" applyAlignment="1" applyProtection="1">
      <alignment horizontal="left" vertical="center" wrapText="1"/>
      <protection locked="0"/>
    </xf>
    <xf numFmtId="178" fontId="7" fillId="4" borderId="1" xfId="0" applyNumberFormat="1" applyFont="1" applyFill="1" applyBorder="1" applyAlignment="1">
      <alignment horizontal="right"/>
    </xf>
    <xf numFmtId="0" fontId="2" fillId="2" borderId="0" xfId="4" applyFont="1" applyFill="1" applyAlignment="1">
      <alignment horizontal="center" vertical="center" wrapText="1"/>
    </xf>
    <xf numFmtId="0" fontId="7" fillId="4" borderId="1" xfId="0" applyFont="1" applyFill="1" applyBorder="1" applyAlignment="1">
      <alignment horizontal="right"/>
    </xf>
    <xf numFmtId="0" fontId="8" fillId="0" borderId="0" xfId="0" applyFont="1" applyFill="1" applyAlignment="1">
      <alignment horizontal="left" vertical="center"/>
    </xf>
    <xf numFmtId="0" fontId="0" fillId="0" borderId="0" xfId="0" applyFill="1" applyAlignment="1">
      <alignment horizontal="left" vertical="center"/>
    </xf>
  </cellXfs>
  <cellStyles count="9">
    <cellStyle name="Normal 2 2" xfId="4"/>
    <cellStyle name="Normal 2 2 2 2" xfId="8"/>
    <cellStyle name="Normal 2 3" xfId="3"/>
    <cellStyle name="Normal 4" xfId="7"/>
    <cellStyle name="Normal 6 2 2" xfId="2"/>
    <cellStyle name="Normal_Sheet1 2" xfId="5"/>
    <cellStyle name="常规" xfId="0" builtinId="0"/>
    <cellStyle name="常规 4 2 2" xfId="1"/>
    <cellStyle name="千位分隔" xfId="6" builtinId="3"/>
  </cellStyles>
  <dxfs count="15">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
  <sheetViews>
    <sheetView tabSelected="1" zoomScale="61" zoomScaleNormal="61" workbookViewId="0">
      <pane ySplit="1" topLeftCell="A10" activePane="bottomLeft" state="frozen"/>
      <selection pane="bottomLeft" activeCell="K28" sqref="K28"/>
    </sheetView>
  </sheetViews>
  <sheetFormatPr defaultColWidth="9" defaultRowHeight="16.5"/>
  <cols>
    <col min="1" max="1" width="5.875" style="1" customWidth="1"/>
    <col min="2" max="2" width="6" style="1" customWidth="1"/>
    <col min="3" max="3" width="17.125" style="1" customWidth="1"/>
    <col min="4" max="4" width="84.375" style="1" customWidth="1"/>
    <col min="5" max="5" width="11.375" style="1" customWidth="1"/>
    <col min="6" max="6" width="23.875" style="2" customWidth="1"/>
    <col min="7" max="7" width="6" style="1" customWidth="1"/>
    <col min="8" max="8" width="13" style="1" customWidth="1"/>
    <col min="9" max="9" width="12.125" style="1" customWidth="1"/>
    <col min="10" max="11" width="10.625" style="1" customWidth="1"/>
    <col min="12" max="16384" width="9" style="1"/>
  </cols>
  <sheetData>
    <row r="1" spans="2:10" ht="47.25" customHeight="1">
      <c r="B1" s="50" t="s">
        <v>0</v>
      </c>
      <c r="C1" s="50"/>
      <c r="D1" s="50"/>
      <c r="E1" s="50"/>
      <c r="F1" s="50"/>
      <c r="G1" s="50"/>
      <c r="H1" s="50"/>
      <c r="I1" s="50"/>
      <c r="J1" s="50"/>
    </row>
    <row r="2" spans="2:10">
      <c r="B2" s="3"/>
      <c r="C2" s="4"/>
      <c r="D2" s="3"/>
      <c r="E2" s="3"/>
      <c r="F2" s="3"/>
      <c r="G2" s="3"/>
      <c r="H2" s="3"/>
      <c r="I2" s="37"/>
      <c r="J2" s="38"/>
    </row>
    <row r="3" spans="2:10" ht="18">
      <c r="B3" s="5"/>
      <c r="C3" s="6"/>
      <c r="D3" s="5"/>
      <c r="E3" s="5"/>
      <c r="F3" s="5"/>
      <c r="G3" s="5"/>
      <c r="H3" s="5"/>
      <c r="I3" s="39"/>
      <c r="J3" s="5"/>
    </row>
    <row r="4" spans="2:10" ht="48" customHeight="1">
      <c r="B4" s="7" t="s">
        <v>1</v>
      </c>
      <c r="C4" s="8" t="s">
        <v>2</v>
      </c>
      <c r="D4" s="8" t="s">
        <v>3</v>
      </c>
      <c r="E4" s="23" t="s">
        <v>4</v>
      </c>
      <c r="F4" s="23" t="s">
        <v>5</v>
      </c>
      <c r="G4" s="23" t="s">
        <v>6</v>
      </c>
      <c r="H4" s="23" t="s">
        <v>7</v>
      </c>
      <c r="I4" s="23" t="s">
        <v>8</v>
      </c>
      <c r="J4" s="40" t="s">
        <v>9</v>
      </c>
    </row>
    <row r="5" spans="2:10">
      <c r="B5" s="9" t="s">
        <v>10</v>
      </c>
      <c r="C5" t="s">
        <v>11</v>
      </c>
      <c r="D5" t="s">
        <v>12</v>
      </c>
      <c r="E5" t="s">
        <v>13</v>
      </c>
      <c r="F5" s="24">
        <v>2000</v>
      </c>
      <c r="G5">
        <v>2</v>
      </c>
      <c r="H5">
        <v>14</v>
      </c>
      <c r="I5" s="24">
        <f>H5*G5*F5</f>
        <v>56000</v>
      </c>
      <c r="J5" s="11" t="s">
        <v>14</v>
      </c>
    </row>
    <row r="6" spans="2:10">
      <c r="B6" s="51" t="s">
        <v>15</v>
      </c>
      <c r="C6" s="51" t="s">
        <v>16</v>
      </c>
      <c r="D6" s="51" t="s">
        <v>16</v>
      </c>
      <c r="E6" s="51" t="s">
        <v>16</v>
      </c>
      <c r="F6" s="51"/>
      <c r="G6" s="51" t="s">
        <v>16</v>
      </c>
      <c r="H6" s="10" t="s">
        <v>16</v>
      </c>
      <c r="I6" s="10">
        <f>SUM(I5)</f>
        <v>56000</v>
      </c>
      <c r="J6" s="41" t="s">
        <v>16</v>
      </c>
    </row>
    <row r="7" spans="2:10">
      <c r="B7" t="s">
        <v>17</v>
      </c>
      <c r="C7" t="s">
        <v>18</v>
      </c>
      <c r="D7" t="s">
        <v>19</v>
      </c>
      <c r="E7" t="s">
        <v>20</v>
      </c>
      <c r="F7" s="24">
        <v>500</v>
      </c>
      <c r="G7" s="24">
        <v>2</v>
      </c>
      <c r="H7">
        <v>14</v>
      </c>
      <c r="I7" s="24">
        <f>H7*G7*F7</f>
        <v>14000</v>
      </c>
      <c r="J7" s="11" t="s">
        <v>14</v>
      </c>
    </row>
    <row r="8" spans="2:10">
      <c r="B8" s="51" t="s">
        <v>15</v>
      </c>
      <c r="C8" s="51" t="s">
        <v>16</v>
      </c>
      <c r="D8" s="51" t="s">
        <v>16</v>
      </c>
      <c r="E8" s="51" t="s">
        <v>16</v>
      </c>
      <c r="F8" s="51"/>
      <c r="G8" s="51" t="s">
        <v>16</v>
      </c>
      <c r="H8" s="10" t="s">
        <v>16</v>
      </c>
      <c r="I8" s="42">
        <f>SUM(I7:I7)</f>
        <v>14000</v>
      </c>
      <c r="J8" s="41" t="s">
        <v>16</v>
      </c>
    </row>
    <row r="9" spans="2:10">
      <c r="B9" t="s">
        <v>21</v>
      </c>
      <c r="C9" t="s">
        <v>22</v>
      </c>
      <c r="D9" t="s">
        <v>23</v>
      </c>
      <c r="E9" t="s">
        <v>24</v>
      </c>
      <c r="F9" s="24">
        <v>50</v>
      </c>
      <c r="G9" s="24">
        <v>18</v>
      </c>
      <c r="H9">
        <v>14</v>
      </c>
      <c r="I9" s="24">
        <f>H9*G9*F9</f>
        <v>12600</v>
      </c>
      <c r="J9" s="11" t="s">
        <v>14</v>
      </c>
    </row>
    <row r="10" spans="2:10">
      <c r="B10" s="51" t="s">
        <v>15</v>
      </c>
      <c r="C10" s="51" t="s">
        <v>16</v>
      </c>
      <c r="D10" s="51" t="s">
        <v>16</v>
      </c>
      <c r="E10" s="51" t="s">
        <v>16</v>
      </c>
      <c r="F10" s="51"/>
      <c r="G10" s="51" t="s">
        <v>16</v>
      </c>
      <c r="H10" s="10" t="s">
        <v>16</v>
      </c>
      <c r="I10" s="42">
        <f>SUM(I9:I9)</f>
        <v>12600</v>
      </c>
      <c r="J10" s="41" t="s">
        <v>16</v>
      </c>
    </row>
    <row r="11" spans="2:10">
      <c r="B11" t="s">
        <v>25</v>
      </c>
      <c r="C11" t="s">
        <v>26</v>
      </c>
      <c r="D11" t="s">
        <v>27</v>
      </c>
      <c r="E11" t="s">
        <v>28</v>
      </c>
      <c r="F11" s="25">
        <v>240</v>
      </c>
      <c r="G11" s="26">
        <v>1</v>
      </c>
      <c r="H11" s="26">
        <v>240</v>
      </c>
      <c r="I11" s="43">
        <f>H11*G11*F11</f>
        <v>57600</v>
      </c>
      <c r="J11" t="s">
        <v>16</v>
      </c>
    </row>
    <row r="12" spans="2:10">
      <c r="B12" t="s">
        <v>29</v>
      </c>
      <c r="C12" t="s">
        <v>26</v>
      </c>
      <c r="D12" t="s">
        <v>30</v>
      </c>
      <c r="E12" t="s">
        <v>31</v>
      </c>
      <c r="F12" s="25">
        <v>200</v>
      </c>
      <c r="G12" s="26">
        <v>5</v>
      </c>
      <c r="H12" s="26">
        <v>90</v>
      </c>
      <c r="I12" s="43">
        <f t="shared" ref="I12:I32" si="0">H12*G12*F12</f>
        <v>90000</v>
      </c>
      <c r="J12" t="s">
        <v>16</v>
      </c>
    </row>
    <row r="13" spans="2:10">
      <c r="B13" t="s">
        <v>32</v>
      </c>
      <c r="C13" t="s">
        <v>26</v>
      </c>
      <c r="D13" s="11" t="s">
        <v>33</v>
      </c>
      <c r="E13" t="s">
        <v>31</v>
      </c>
      <c r="F13" s="25">
        <v>800</v>
      </c>
      <c r="G13" s="26">
        <v>3</v>
      </c>
      <c r="H13" s="26">
        <v>30</v>
      </c>
      <c r="I13" s="43">
        <f t="shared" si="0"/>
        <v>72000</v>
      </c>
      <c r="J13" t="s">
        <v>16</v>
      </c>
    </row>
    <row r="14" spans="2:10">
      <c r="B14" t="s">
        <v>34</v>
      </c>
      <c r="C14" t="s">
        <v>26</v>
      </c>
      <c r="D14" t="s">
        <v>35</v>
      </c>
      <c r="E14" t="s">
        <v>36</v>
      </c>
      <c r="F14" s="27">
        <v>100</v>
      </c>
      <c r="G14" s="26">
        <v>2</v>
      </c>
      <c r="H14" s="26">
        <v>240</v>
      </c>
      <c r="I14" s="43">
        <f t="shared" si="0"/>
        <v>48000</v>
      </c>
      <c r="J14" t="s">
        <v>16</v>
      </c>
    </row>
    <row r="15" spans="2:10">
      <c r="B15" t="s">
        <v>37</v>
      </c>
      <c r="C15" t="s">
        <v>26</v>
      </c>
      <c r="D15" t="s">
        <v>38</v>
      </c>
      <c r="E15" t="s">
        <v>39</v>
      </c>
      <c r="F15" s="27">
        <v>30</v>
      </c>
      <c r="G15" s="26">
        <v>1</v>
      </c>
      <c r="H15" s="26">
        <v>240</v>
      </c>
      <c r="I15" s="43">
        <f t="shared" si="0"/>
        <v>7200</v>
      </c>
      <c r="J15" t="s">
        <v>16</v>
      </c>
    </row>
    <row r="16" spans="2:10">
      <c r="B16" t="s">
        <v>40</v>
      </c>
      <c r="C16" t="s">
        <v>26</v>
      </c>
      <c r="D16" t="s">
        <v>41</v>
      </c>
      <c r="E16" t="s">
        <v>36</v>
      </c>
      <c r="F16" s="27">
        <v>15</v>
      </c>
      <c r="G16" s="26">
        <v>4</v>
      </c>
      <c r="H16" s="26">
        <v>240</v>
      </c>
      <c r="I16" s="43">
        <f t="shared" si="0"/>
        <v>14400</v>
      </c>
      <c r="J16" t="s">
        <v>16</v>
      </c>
    </row>
    <row r="17" spans="2:10">
      <c r="B17" t="s">
        <v>42</v>
      </c>
      <c r="C17" t="s">
        <v>26</v>
      </c>
      <c r="D17" t="s">
        <v>43</v>
      </c>
      <c r="E17" t="s">
        <v>36</v>
      </c>
      <c r="F17" s="27">
        <v>40</v>
      </c>
      <c r="G17" s="26">
        <v>2</v>
      </c>
      <c r="H17" s="26">
        <v>240</v>
      </c>
      <c r="I17" s="43">
        <f t="shared" si="0"/>
        <v>19200</v>
      </c>
      <c r="J17" t="s">
        <v>16</v>
      </c>
    </row>
    <row r="18" spans="2:10">
      <c r="B18" t="s">
        <v>44</v>
      </c>
      <c r="C18" t="s">
        <v>26</v>
      </c>
      <c r="D18" t="s">
        <v>45</v>
      </c>
      <c r="E18" t="s">
        <v>36</v>
      </c>
      <c r="F18" s="27">
        <v>0.1</v>
      </c>
      <c r="G18" s="26">
        <v>500</v>
      </c>
      <c r="H18" s="26">
        <v>240</v>
      </c>
      <c r="I18" s="43">
        <f t="shared" si="0"/>
        <v>12000</v>
      </c>
      <c r="J18" t="s">
        <v>16</v>
      </c>
    </row>
    <row r="19" spans="2:10">
      <c r="B19" t="s">
        <v>46</v>
      </c>
      <c r="C19" t="s">
        <v>26</v>
      </c>
      <c r="D19" t="s">
        <v>47</v>
      </c>
      <c r="E19" t="s">
        <v>36</v>
      </c>
      <c r="F19" s="27">
        <v>1</v>
      </c>
      <c r="G19" s="26">
        <v>360</v>
      </c>
      <c r="H19" s="26">
        <v>240</v>
      </c>
      <c r="I19" s="43">
        <f t="shared" si="0"/>
        <v>86400</v>
      </c>
      <c r="J19" t="s">
        <v>16</v>
      </c>
    </row>
    <row r="20" spans="2:10">
      <c r="B20" t="s">
        <v>48</v>
      </c>
      <c r="C20" t="s">
        <v>26</v>
      </c>
      <c r="D20" s="11" t="s">
        <v>49</v>
      </c>
      <c r="E20" t="s">
        <v>50</v>
      </c>
      <c r="F20" s="28">
        <v>100</v>
      </c>
      <c r="G20" s="29">
        <v>2</v>
      </c>
      <c r="H20" s="29">
        <v>240</v>
      </c>
      <c r="I20" s="43">
        <f t="shared" si="0"/>
        <v>48000</v>
      </c>
      <c r="J20" t="s">
        <v>16</v>
      </c>
    </row>
    <row r="21" spans="2:10">
      <c r="B21" t="s">
        <v>51</v>
      </c>
      <c r="C21" t="s">
        <v>26</v>
      </c>
      <c r="D21" t="s">
        <v>52</v>
      </c>
      <c r="E21" t="s">
        <v>53</v>
      </c>
      <c r="F21" s="28">
        <v>100</v>
      </c>
      <c r="G21" s="29">
        <v>2</v>
      </c>
      <c r="H21" s="29">
        <v>240</v>
      </c>
      <c r="I21" s="43">
        <f t="shared" si="0"/>
        <v>48000</v>
      </c>
      <c r="J21" t="s">
        <v>16</v>
      </c>
    </row>
    <row r="22" spans="2:10">
      <c r="B22" t="s">
        <v>54</v>
      </c>
      <c r="C22" t="s">
        <v>26</v>
      </c>
      <c r="D22" t="s">
        <v>55</v>
      </c>
      <c r="E22" t="s">
        <v>56</v>
      </c>
      <c r="F22" s="28">
        <v>40</v>
      </c>
      <c r="G22" s="29">
        <v>4</v>
      </c>
      <c r="H22" s="29">
        <v>240</v>
      </c>
      <c r="I22" s="43">
        <f t="shared" si="0"/>
        <v>38400</v>
      </c>
      <c r="J22" t="s">
        <v>16</v>
      </c>
    </row>
    <row r="23" spans="2:10">
      <c r="B23" t="s">
        <v>57</v>
      </c>
      <c r="C23" t="s">
        <v>26</v>
      </c>
      <c r="D23" t="s">
        <v>58</v>
      </c>
      <c r="E23" t="s">
        <v>59</v>
      </c>
      <c r="F23" s="25">
        <v>40</v>
      </c>
      <c r="G23" s="26">
        <v>42</v>
      </c>
      <c r="H23" s="26">
        <v>9</v>
      </c>
      <c r="I23" s="43">
        <f t="shared" si="0"/>
        <v>15120</v>
      </c>
      <c r="J23" t="s">
        <v>16</v>
      </c>
    </row>
    <row r="24" spans="2:10">
      <c r="B24" t="s">
        <v>60</v>
      </c>
      <c r="C24" t="s">
        <v>26</v>
      </c>
      <c r="D24" s="12" t="s">
        <v>61</v>
      </c>
      <c r="E24" s="11" t="s">
        <v>62</v>
      </c>
      <c r="F24" s="25">
        <v>1000</v>
      </c>
      <c r="G24" s="26">
        <v>4</v>
      </c>
      <c r="H24" s="26">
        <v>9</v>
      </c>
      <c r="I24" s="43">
        <f t="shared" si="0"/>
        <v>36000</v>
      </c>
      <c r="J24" s="11"/>
    </row>
    <row r="25" spans="2:10">
      <c r="B25" t="s">
        <v>63</v>
      </c>
      <c r="C25" t="s">
        <v>26</v>
      </c>
      <c r="D25" t="s">
        <v>64</v>
      </c>
      <c r="E25" t="s">
        <v>20</v>
      </c>
      <c r="F25" s="25">
        <v>200</v>
      </c>
      <c r="G25" s="26">
        <v>2</v>
      </c>
      <c r="H25" s="26">
        <v>9</v>
      </c>
      <c r="I25" s="43">
        <f t="shared" si="0"/>
        <v>3600</v>
      </c>
      <c r="J25" t="s">
        <v>16</v>
      </c>
    </row>
    <row r="26" spans="2:10">
      <c r="B26" t="s">
        <v>65</v>
      </c>
      <c r="C26" t="s">
        <v>26</v>
      </c>
      <c r="D26" t="s">
        <v>66</v>
      </c>
      <c r="E26" t="s">
        <v>59</v>
      </c>
      <c r="F26" s="25">
        <v>200</v>
      </c>
      <c r="G26" s="26">
        <v>30</v>
      </c>
      <c r="H26" s="26">
        <v>14</v>
      </c>
      <c r="I26" s="43">
        <f t="shared" si="0"/>
        <v>84000</v>
      </c>
      <c r="J26" t="s">
        <v>16</v>
      </c>
    </row>
    <row r="27" spans="2:10">
      <c r="B27" t="s">
        <v>67</v>
      </c>
      <c r="C27" t="s">
        <v>26</v>
      </c>
      <c r="D27" t="s">
        <v>68</v>
      </c>
      <c r="E27" s="14" t="s">
        <v>20</v>
      </c>
      <c r="F27" s="25">
        <v>200</v>
      </c>
      <c r="G27" s="26">
        <v>6</v>
      </c>
      <c r="H27" s="26">
        <v>14</v>
      </c>
      <c r="I27" s="43">
        <f t="shared" si="0"/>
        <v>16800</v>
      </c>
      <c r="J27" t="s">
        <v>16</v>
      </c>
    </row>
    <row r="28" spans="2:10">
      <c r="B28" t="s">
        <v>69</v>
      </c>
      <c r="C28" t="s">
        <v>26</v>
      </c>
      <c r="D28" t="s">
        <v>70</v>
      </c>
      <c r="E28" t="s">
        <v>59</v>
      </c>
      <c r="F28" s="25">
        <v>22</v>
      </c>
      <c r="G28" s="26">
        <v>30</v>
      </c>
      <c r="H28" s="26">
        <v>14</v>
      </c>
      <c r="I28" s="43">
        <f t="shared" si="0"/>
        <v>9240</v>
      </c>
      <c r="J28" t="s">
        <v>16</v>
      </c>
    </row>
    <row r="29" spans="2:10">
      <c r="B29" t="s">
        <v>71</v>
      </c>
      <c r="C29" t="s">
        <v>26</v>
      </c>
      <c r="D29" s="11" t="s">
        <v>72</v>
      </c>
      <c r="E29" t="s">
        <v>31</v>
      </c>
      <c r="F29" s="25">
        <v>240</v>
      </c>
      <c r="G29" s="26">
        <v>2</v>
      </c>
      <c r="H29" s="26">
        <v>14</v>
      </c>
      <c r="I29" s="43">
        <f t="shared" si="0"/>
        <v>6720</v>
      </c>
      <c r="J29" t="s">
        <v>16</v>
      </c>
    </row>
    <row r="30" spans="2:10">
      <c r="B30" t="s">
        <v>73</v>
      </c>
      <c r="C30" t="s">
        <v>26</v>
      </c>
      <c r="D30" t="s">
        <v>74</v>
      </c>
      <c r="E30" t="s">
        <v>28</v>
      </c>
      <c r="F30" s="25">
        <v>600</v>
      </c>
      <c r="G30" s="26">
        <v>2</v>
      </c>
      <c r="H30" s="26">
        <v>14</v>
      </c>
      <c r="I30" s="43">
        <f t="shared" si="0"/>
        <v>16800</v>
      </c>
      <c r="J30" t="s">
        <v>16</v>
      </c>
    </row>
    <row r="31" spans="2:10">
      <c r="B31" t="s">
        <v>75</v>
      </c>
      <c r="C31" t="s">
        <v>26</v>
      </c>
      <c r="D31" t="s">
        <v>76</v>
      </c>
      <c r="E31" t="s">
        <v>77</v>
      </c>
      <c r="F31" s="25">
        <v>1200</v>
      </c>
      <c r="G31" s="26">
        <v>1</v>
      </c>
      <c r="H31" s="26">
        <v>14</v>
      </c>
      <c r="I31" s="43">
        <f t="shared" si="0"/>
        <v>16800</v>
      </c>
      <c r="J31" t="s">
        <v>16</v>
      </c>
    </row>
    <row r="32" spans="2:10">
      <c r="B32" t="s">
        <v>78</v>
      </c>
      <c r="C32" t="s">
        <v>26</v>
      </c>
      <c r="D32" t="s">
        <v>41</v>
      </c>
      <c r="E32" t="s">
        <v>36</v>
      </c>
      <c r="F32" s="25">
        <v>15</v>
      </c>
      <c r="G32" s="26">
        <v>10</v>
      </c>
      <c r="H32" s="26">
        <v>14</v>
      </c>
      <c r="I32" s="43">
        <f t="shared" si="0"/>
        <v>2100</v>
      </c>
      <c r="J32" t="s">
        <v>16</v>
      </c>
    </row>
    <row r="33" spans="2:10">
      <c r="B33" t="s">
        <v>79</v>
      </c>
      <c r="C33" t="s">
        <v>26</v>
      </c>
      <c r="D33" s="13" t="s">
        <v>80</v>
      </c>
      <c r="E33" t="s">
        <v>81</v>
      </c>
      <c r="F33" s="30">
        <v>1000</v>
      </c>
      <c r="G33" s="14">
        <v>2</v>
      </c>
      <c r="H33" s="26">
        <v>14</v>
      </c>
      <c r="I33" s="24">
        <f>H33*G33*F33</f>
        <v>28000</v>
      </c>
      <c r="J33"/>
    </row>
    <row r="34" spans="2:10">
      <c r="B34" s="51" t="s">
        <v>15</v>
      </c>
      <c r="C34" s="51" t="s">
        <v>16</v>
      </c>
      <c r="D34" s="51" t="s">
        <v>16</v>
      </c>
      <c r="E34" s="51" t="s">
        <v>16</v>
      </c>
      <c r="F34" s="51"/>
      <c r="G34" s="51" t="s">
        <v>16</v>
      </c>
      <c r="H34" s="10" t="s">
        <v>16</v>
      </c>
      <c r="I34" s="42">
        <f>SUM(I11:I33)</f>
        <v>776380</v>
      </c>
      <c r="J34" s="41" t="s">
        <v>16</v>
      </c>
    </row>
    <row r="35" spans="2:10">
      <c r="B35" t="s">
        <v>82</v>
      </c>
      <c r="C35" s="11" t="s">
        <v>83</v>
      </c>
      <c r="D35" s="14" t="s">
        <v>84</v>
      </c>
      <c r="E35" s="14" t="s">
        <v>85</v>
      </c>
      <c r="F35" s="30">
        <v>1500</v>
      </c>
      <c r="G35" s="14">
        <v>1</v>
      </c>
      <c r="H35" s="14">
        <v>12</v>
      </c>
      <c r="I35" s="24">
        <f t="shared" ref="I35:I41" si="1">H35*G35*F35</f>
        <v>18000</v>
      </c>
      <c r="J35" t="s">
        <v>16</v>
      </c>
    </row>
    <row r="36" spans="2:10">
      <c r="B36" t="s">
        <v>86</v>
      </c>
      <c r="C36" s="15" t="s">
        <v>87</v>
      </c>
      <c r="D36" s="14" t="s">
        <v>88</v>
      </c>
      <c r="E36" s="14" t="s">
        <v>89</v>
      </c>
      <c r="F36" s="30">
        <v>750</v>
      </c>
      <c r="G36" s="14">
        <v>1</v>
      </c>
      <c r="H36" s="14">
        <v>12</v>
      </c>
      <c r="I36" s="44">
        <f t="shared" si="1"/>
        <v>9000</v>
      </c>
      <c r="J36"/>
    </row>
    <row r="37" spans="2:10">
      <c r="B37" t="s">
        <v>90</v>
      </c>
      <c r="C37" s="16" t="s">
        <v>91</v>
      </c>
      <c r="D37" s="14" t="s">
        <v>92</v>
      </c>
      <c r="E37" s="14" t="s">
        <v>89</v>
      </c>
      <c r="F37" s="30">
        <v>1000</v>
      </c>
      <c r="G37" s="14">
        <v>5</v>
      </c>
      <c r="H37" s="14">
        <v>1</v>
      </c>
      <c r="I37" s="44">
        <f t="shared" si="1"/>
        <v>5000</v>
      </c>
      <c r="J37"/>
    </row>
    <row r="38" spans="2:10">
      <c r="B38" t="s">
        <v>93</v>
      </c>
      <c r="C38" s="52" t="s">
        <v>94</v>
      </c>
      <c r="D38" s="14" t="s">
        <v>95</v>
      </c>
      <c r="E38" s="14" t="s">
        <v>89</v>
      </c>
      <c r="F38" s="30">
        <v>1000</v>
      </c>
      <c r="G38" s="14">
        <v>3</v>
      </c>
      <c r="H38" s="14">
        <v>9</v>
      </c>
      <c r="I38" s="44">
        <f t="shared" si="1"/>
        <v>27000</v>
      </c>
      <c r="J38"/>
    </row>
    <row r="39" spans="2:10">
      <c r="B39" t="s">
        <v>96</v>
      </c>
      <c r="C39" s="53"/>
      <c r="D39" s="14" t="s">
        <v>97</v>
      </c>
      <c r="E39" s="14" t="s">
        <v>89</v>
      </c>
      <c r="F39" s="30">
        <v>1000</v>
      </c>
      <c r="G39" s="14">
        <v>3</v>
      </c>
      <c r="H39" s="14">
        <v>9</v>
      </c>
      <c r="I39" s="44">
        <f t="shared" si="1"/>
        <v>27000</v>
      </c>
      <c r="J39"/>
    </row>
    <row r="40" spans="2:10">
      <c r="B40" t="s">
        <v>98</v>
      </c>
      <c r="C40" s="53"/>
      <c r="D40" s="14" t="s">
        <v>99</v>
      </c>
      <c r="E40" s="14" t="s">
        <v>89</v>
      </c>
      <c r="F40" s="30">
        <v>1000</v>
      </c>
      <c r="G40" s="14">
        <v>3</v>
      </c>
      <c r="H40" s="14">
        <v>9</v>
      </c>
      <c r="I40" s="44">
        <f t="shared" si="1"/>
        <v>27000</v>
      </c>
      <c r="J40"/>
    </row>
    <row r="41" spans="2:10">
      <c r="B41" t="s">
        <v>100</v>
      </c>
      <c r="C41" s="16" t="s">
        <v>91</v>
      </c>
      <c r="D41" s="14" t="s">
        <v>101</v>
      </c>
      <c r="E41" s="14" t="s">
        <v>89</v>
      </c>
      <c r="F41" s="30">
        <v>1000</v>
      </c>
      <c r="G41" s="14">
        <v>1</v>
      </c>
      <c r="H41" s="14">
        <v>1</v>
      </c>
      <c r="I41" s="44">
        <f t="shared" si="1"/>
        <v>1000</v>
      </c>
      <c r="J41"/>
    </row>
    <row r="42" spans="2:10">
      <c r="B42" s="51" t="s">
        <v>15</v>
      </c>
      <c r="C42" s="51" t="s">
        <v>16</v>
      </c>
      <c r="D42" s="51" t="s">
        <v>16</v>
      </c>
      <c r="E42" s="51" t="s">
        <v>16</v>
      </c>
      <c r="F42" s="51"/>
      <c r="G42" s="51" t="s">
        <v>16</v>
      </c>
      <c r="H42" s="10" t="s">
        <v>16</v>
      </c>
      <c r="I42" s="42">
        <f>SUM(I35:I41)</f>
        <v>114000</v>
      </c>
      <c r="J42" s="41" t="s">
        <v>16</v>
      </c>
    </row>
    <row r="43" spans="2:10">
      <c r="B43" t="s">
        <v>102</v>
      </c>
      <c r="C43" t="s">
        <v>103</v>
      </c>
      <c r="D43" t="s">
        <v>104</v>
      </c>
      <c r="E43" s="14" t="s">
        <v>89</v>
      </c>
      <c r="F43" s="24">
        <v>1500</v>
      </c>
      <c r="G43">
        <v>2</v>
      </c>
      <c r="H43" s="24">
        <v>9</v>
      </c>
      <c r="I43" s="24">
        <f>H43*G43*F43</f>
        <v>27000</v>
      </c>
      <c r="J43" t="s">
        <v>16</v>
      </c>
    </row>
    <row r="44" spans="2:10">
      <c r="B44" s="51" t="s">
        <v>15</v>
      </c>
      <c r="C44" s="51" t="s">
        <v>16</v>
      </c>
      <c r="D44" s="51" t="s">
        <v>16</v>
      </c>
      <c r="E44" s="51" t="s">
        <v>16</v>
      </c>
      <c r="F44" s="51"/>
      <c r="G44" s="51" t="s">
        <v>16</v>
      </c>
      <c r="H44" s="10" t="s">
        <v>16</v>
      </c>
      <c r="I44" s="42">
        <f>SUM(I43:I43)</f>
        <v>27000</v>
      </c>
      <c r="J44" s="41" t="s">
        <v>16</v>
      </c>
    </row>
    <row r="45" spans="2:10">
      <c r="B45" s="9" t="s">
        <v>105</v>
      </c>
      <c r="C45" t="s">
        <v>106</v>
      </c>
      <c r="D45" t="s">
        <v>107</v>
      </c>
      <c r="E45" t="s">
        <v>20</v>
      </c>
      <c r="F45" s="24">
        <v>1000</v>
      </c>
      <c r="G45" s="24">
        <v>1</v>
      </c>
      <c r="H45">
        <v>14</v>
      </c>
      <c r="I45" s="24">
        <f>H45*G45*F45</f>
        <v>14000</v>
      </c>
      <c r="J45" t="s">
        <v>16</v>
      </c>
    </row>
    <row r="46" spans="2:10">
      <c r="B46" s="9" t="s">
        <v>108</v>
      </c>
      <c r="C46" t="s">
        <v>106</v>
      </c>
      <c r="D46" t="s">
        <v>109</v>
      </c>
      <c r="E46" t="s">
        <v>20</v>
      </c>
      <c r="F46" s="24">
        <v>1000</v>
      </c>
      <c r="G46" s="24">
        <v>1</v>
      </c>
      <c r="H46">
        <v>14</v>
      </c>
      <c r="I46" s="24">
        <f t="shared" ref="I46:I49" si="2">H46*G46*F46</f>
        <v>14000</v>
      </c>
      <c r="J46" t="s">
        <v>16</v>
      </c>
    </row>
    <row r="47" spans="2:10">
      <c r="B47" s="9" t="s">
        <v>110</v>
      </c>
      <c r="C47" t="s">
        <v>106</v>
      </c>
      <c r="D47" t="s">
        <v>111</v>
      </c>
      <c r="E47" t="s">
        <v>20</v>
      </c>
      <c r="F47" s="24">
        <v>1500</v>
      </c>
      <c r="G47" s="24">
        <v>1</v>
      </c>
      <c r="H47">
        <v>14</v>
      </c>
      <c r="I47" s="24">
        <f t="shared" si="2"/>
        <v>21000</v>
      </c>
      <c r="J47" t="s">
        <v>16</v>
      </c>
    </row>
    <row r="48" spans="2:10">
      <c r="B48" s="9" t="s">
        <v>112</v>
      </c>
      <c r="C48" t="s">
        <v>106</v>
      </c>
      <c r="D48" t="s">
        <v>113</v>
      </c>
      <c r="E48" t="s">
        <v>20</v>
      </c>
      <c r="F48" s="24">
        <v>200</v>
      </c>
      <c r="G48" s="24">
        <v>6</v>
      </c>
      <c r="H48">
        <v>14</v>
      </c>
      <c r="I48" s="24">
        <f t="shared" si="2"/>
        <v>16800</v>
      </c>
      <c r="J48" t="s">
        <v>16</v>
      </c>
    </row>
    <row r="49" spans="2:11">
      <c r="B49" s="9" t="s">
        <v>114</v>
      </c>
      <c r="C49" t="s">
        <v>106</v>
      </c>
      <c r="D49" t="s">
        <v>115</v>
      </c>
      <c r="E49" t="s">
        <v>20</v>
      </c>
      <c r="F49" s="24">
        <v>300</v>
      </c>
      <c r="G49">
        <v>1</v>
      </c>
      <c r="H49">
        <v>14</v>
      </c>
      <c r="I49" s="24">
        <f t="shared" si="2"/>
        <v>4200</v>
      </c>
      <c r="J49" t="s">
        <v>16</v>
      </c>
    </row>
    <row r="50" spans="2:11">
      <c r="B50" s="51" t="s">
        <v>15</v>
      </c>
      <c r="C50" s="51" t="s">
        <v>16</v>
      </c>
      <c r="D50" s="51" t="s">
        <v>16</v>
      </c>
      <c r="E50" s="51" t="s">
        <v>16</v>
      </c>
      <c r="F50" s="51"/>
      <c r="G50" s="51" t="s">
        <v>16</v>
      </c>
      <c r="H50" s="10" t="s">
        <v>16</v>
      </c>
      <c r="I50" s="42">
        <f>SUM(I45:I49)</f>
        <v>70000</v>
      </c>
      <c r="J50" s="41" t="s">
        <v>16</v>
      </c>
    </row>
    <row r="51" spans="2:11">
      <c r="B51" s="17" t="s">
        <v>116</v>
      </c>
      <c r="C51" s="18"/>
      <c r="D51" s="19"/>
      <c r="E51" s="31">
        <v>5.6419999999999998E-2</v>
      </c>
      <c r="F51" s="32"/>
      <c r="G51" s="33"/>
      <c r="H51" s="33"/>
      <c r="I51" s="45">
        <f>(I42+I34+I10+I8+I6-I24)*E51</f>
        <v>52864.411599999999</v>
      </c>
      <c r="J51" s="46"/>
    </row>
    <row r="52" spans="2:11">
      <c r="B52" s="20" t="s">
        <v>117</v>
      </c>
      <c r="C52" s="21"/>
      <c r="D52" s="22"/>
      <c r="E52" s="34">
        <v>0.06</v>
      </c>
      <c r="F52" s="35"/>
      <c r="G52" s="36"/>
      <c r="H52" s="36"/>
      <c r="I52" s="47">
        <f>SUM(I51,I44,I42,I34,I10,I8,I6,I50)*E52</f>
        <v>67370.664695999993</v>
      </c>
      <c r="J52" s="48"/>
      <c r="K52" s="2"/>
    </row>
    <row r="53" spans="2:11">
      <c r="B53" s="51" t="s">
        <v>118</v>
      </c>
      <c r="C53" s="51"/>
      <c r="D53" s="51"/>
      <c r="E53" s="51"/>
      <c r="F53" s="51"/>
      <c r="G53" s="51"/>
      <c r="H53" s="10"/>
      <c r="I53" s="49">
        <f>SUM(I51:I52,I50,I44,I42,I34,I10,I8,I6)</f>
        <v>1190215.076296</v>
      </c>
      <c r="J53" s="41"/>
    </row>
  </sheetData>
  <mergeCells count="10">
    <mergeCell ref="B42:G42"/>
    <mergeCell ref="B44:G44"/>
    <mergeCell ref="B50:G50"/>
    <mergeCell ref="B53:G53"/>
    <mergeCell ref="C38:C40"/>
    <mergeCell ref="B1:J1"/>
    <mergeCell ref="B6:G6"/>
    <mergeCell ref="B8:G8"/>
    <mergeCell ref="B10:G10"/>
    <mergeCell ref="B34:G34"/>
  </mergeCells>
  <phoneticPr fontId="16" type="noConversion"/>
  <conditionalFormatting sqref="F23:H23">
    <cfRule type="expression" dxfId="14" priority="5">
      <formula>IF($H$6="I. 不含第四方的项目",1,)</formula>
    </cfRule>
  </conditionalFormatting>
  <conditionalFormatting sqref="F24:H24">
    <cfRule type="expression" dxfId="13" priority="1">
      <formula>IF($H$6="I. 不含第四方的项目",1,)</formula>
    </cfRule>
  </conditionalFormatting>
  <conditionalFormatting sqref="E27">
    <cfRule type="expression" dxfId="12" priority="10">
      <formula>IF($H$6="I. 不含第四方的项目",1,)</formula>
    </cfRule>
  </conditionalFormatting>
  <conditionalFormatting sqref="F33:H33">
    <cfRule type="expression" dxfId="11" priority="2">
      <formula>IF($H$6="I. 不含第四方的项目",1,)</formula>
    </cfRule>
  </conditionalFormatting>
  <conditionalFormatting sqref="E43">
    <cfRule type="expression" dxfId="10" priority="11">
      <formula>IF($H$6="I. 不含第四方的项目",1,)</formula>
    </cfRule>
  </conditionalFormatting>
  <conditionalFormatting sqref="D35:D41">
    <cfRule type="expression" dxfId="9" priority="15">
      <formula>IF($H$6="I. 不含第四方的项目",1,)</formula>
    </cfRule>
  </conditionalFormatting>
  <conditionalFormatting sqref="E35:E41">
    <cfRule type="expression" dxfId="8" priority="14">
      <formula>IF($H$6="I. 不含第四方的项目",1,)</formula>
    </cfRule>
  </conditionalFormatting>
  <conditionalFormatting sqref="F35:F41">
    <cfRule type="expression" dxfId="7" priority="13">
      <formula>IF($H$6="I. 不含第四方的项目",1,)</formula>
    </cfRule>
  </conditionalFormatting>
  <conditionalFormatting sqref="F11:H13">
    <cfRule type="expression" dxfId="6" priority="9">
      <formula>IF($H$6="I. 不含第四方的项目",1,)</formula>
    </cfRule>
  </conditionalFormatting>
  <conditionalFormatting sqref="F14:H16">
    <cfRule type="expression" dxfId="5" priority="7">
      <formula>IF($H$6="I. 不含第四方的项目",1,)</formula>
    </cfRule>
  </conditionalFormatting>
  <conditionalFormatting sqref="F17:H19">
    <cfRule type="expression" dxfId="4" priority="6">
      <formula>IF($H$6="I. 不含第四方的项目",1,)</formula>
    </cfRule>
  </conditionalFormatting>
  <conditionalFormatting sqref="F20:H22">
    <cfRule type="expression" dxfId="3" priority="8">
      <formula>IF($H$6="I. 不含第四方的项目",1,)</formula>
    </cfRule>
  </conditionalFormatting>
  <conditionalFormatting sqref="F25:H28">
    <cfRule type="expression" dxfId="2" priority="4">
      <formula>IF($H$6="I. 不含第四方的项目",1,)</formula>
    </cfRule>
  </conditionalFormatting>
  <conditionalFormatting sqref="F29:H32">
    <cfRule type="expression" dxfId="1" priority="3">
      <formula>IF($H$6="I. 不含第四方的项目",1,)</formula>
    </cfRule>
  </conditionalFormatting>
  <conditionalFormatting sqref="G35:H41">
    <cfRule type="expression" dxfId="0" priority="12">
      <formula>IF($H$6="I. 不含第四方的项目",1,)</formula>
    </cfRule>
  </conditionalFormatting>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stamp0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 Harry (RGP)</dc:creator>
  <cp:lastModifiedBy>UBSS275 黄佳琪 Icey Huang</cp:lastModifiedBy>
  <dcterms:created xsi:type="dcterms:W3CDTF">2015-06-06T02:17:00Z</dcterms:created>
  <dcterms:modified xsi:type="dcterms:W3CDTF">2024-03-08T04:26:48Z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0AD6D55B95A24286A8B4F6346E010E4C</vt:lpwstr>
  </property>
  <property fmtid="{D5CDD505-2E9C-101B-9397-08002B2CF9AE}" pid="3" name="KSOProductBuildVer">
    <vt:lpwstr>2052-3.9.4.6398</vt:lpwstr>
  </property>
</Properties>
</file>