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ork\基灵生物\主品牌报价\"/>
    </mc:Choice>
  </mc:AlternateContent>
  <xr:revisionPtr revIDLastSave="0" documentId="13_ncr:1_{8F6CC528-40F4-46D2-A17C-1FDA0AB50D0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品牌策略总报价" sheetId="8" r:id="rId1"/>
    <sheet name="Q2季度品牌报价" sheetId="5" r:id="rId2"/>
    <sheet name="Q3季度品牌报价" sheetId="6" r:id="rId3"/>
    <sheet name="Q4季度品牌报价" sheetId="7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5" l="1"/>
  <c r="H14" i="5"/>
  <c r="H7" i="6" l="1"/>
  <c r="H8" i="6"/>
  <c r="H9" i="6"/>
  <c r="H10" i="6"/>
  <c r="H11" i="6"/>
  <c r="H21" i="7" l="1"/>
  <c r="H20" i="7"/>
  <c r="H17" i="7"/>
  <c r="H16" i="7"/>
  <c r="H15" i="7"/>
  <c r="H14" i="7"/>
  <c r="H13" i="7"/>
  <c r="H18" i="7" s="1"/>
  <c r="H10" i="7"/>
  <c r="H9" i="7"/>
  <c r="H8" i="7"/>
  <c r="H7" i="7"/>
  <c r="H11" i="7" s="1"/>
  <c r="H22" i="7" s="1"/>
  <c r="C7" i="8" s="1"/>
  <c r="H19" i="6"/>
  <c r="H20" i="6" s="1"/>
  <c r="H17" i="6"/>
  <c r="H16" i="6"/>
  <c r="H15" i="6"/>
  <c r="H14" i="6"/>
  <c r="H12" i="6"/>
  <c r="H21" i="6" s="1"/>
  <c r="C6" i="8" s="1"/>
  <c r="H48" i="5"/>
  <c r="H47" i="5"/>
  <c r="H46" i="5"/>
  <c r="H45" i="5"/>
  <c r="H44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3" i="5"/>
  <c r="H22" i="5"/>
  <c r="H21" i="5"/>
  <c r="H20" i="5"/>
  <c r="H19" i="5"/>
  <c r="H18" i="5"/>
  <c r="H17" i="5"/>
  <c r="H16" i="5"/>
  <c r="H13" i="5"/>
  <c r="H12" i="5"/>
  <c r="H11" i="5"/>
  <c r="H10" i="5"/>
  <c r="H9" i="5"/>
  <c r="H8" i="5"/>
  <c r="H24" i="5" s="1"/>
  <c r="H7" i="5"/>
  <c r="H49" i="5" l="1"/>
  <c r="H42" i="5"/>
  <c r="H50" i="5" s="1"/>
  <c r="C5" i="8" s="1"/>
  <c r="C8" i="8" s="1"/>
  <c r="C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5" authorId="0" shapeId="0" xr:uid="{00000000-0006-0000-0100-000001000000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5" authorId="0" shapeId="0" xr:uid="{00000000-0006-0000-0100-00000200000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5" authorId="1" shapeId="0" xr:uid="{00000000-0006-0000-0100-000003000000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5" authorId="0" shapeId="0" xr:uid="{00000000-0006-0000-0200-000001000000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5" authorId="0" shapeId="0" xr:uid="{00000000-0006-0000-0200-00000200000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5" authorId="1" shapeId="0" xr:uid="{00000000-0006-0000-0200-000003000000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Peng, Emily PH/CN</author>
    <author>CNHaoY</author>
  </authors>
  <commentList>
    <comment ref="D5" authorId="0" shapeId="0" xr:uid="{00000000-0006-0000-0300-000001000000}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5" authorId="0" shapeId="0" xr:uid="{00000000-0006-0000-0300-000002000000}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5" authorId="1" shapeId="0" xr:uid="{00000000-0006-0000-0300-000003000000}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<sst xmlns="http://schemas.openxmlformats.org/spreadsheetml/2006/main" count="265" uniqueCount="102">
  <si>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</si>
  <si>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</si>
  <si>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</si>
  <si>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</si>
  <si>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</si>
  <si>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r>
      <rPr>
        <sz val="12"/>
        <rFont val="微软雅黑"/>
        <charset val="134"/>
      </rPr>
      <t>Q</t>
    </r>
    <r>
      <rPr>
        <sz val="12"/>
        <rFont val="微软雅黑"/>
        <charset val="134"/>
      </rPr>
      <t>2季度品牌策略</t>
    </r>
  </si>
  <si>
    <t>2</t>
  </si>
  <si>
    <r>
      <rPr>
        <sz val="12"/>
        <rFont val="微软雅黑"/>
        <charset val="134"/>
      </rPr>
      <t>Q</t>
    </r>
    <r>
      <rPr>
        <sz val="12"/>
        <rFont val="微软雅黑"/>
        <charset val="134"/>
      </rPr>
      <t>3季度品牌策略</t>
    </r>
  </si>
  <si>
    <t>3</t>
  </si>
  <si>
    <r>
      <rPr>
        <sz val="12"/>
        <rFont val="微软雅黑"/>
        <charset val="134"/>
      </rPr>
      <t>Q</t>
    </r>
    <r>
      <rPr>
        <sz val="12"/>
        <rFont val="微软雅黑"/>
        <charset val="134"/>
      </rPr>
      <t>4季度品牌策略</t>
    </r>
  </si>
  <si>
    <t>服务费</t>
  </si>
  <si>
    <t>总计 Total</t>
  </si>
  <si>
    <r>
      <rPr>
        <sz val="20"/>
        <rFont val="微软雅黑"/>
        <charset val="134"/>
      </rPr>
      <t>Q</t>
    </r>
    <r>
      <rPr>
        <sz val="20"/>
        <rFont val="微软雅黑"/>
        <charset val="134"/>
      </rPr>
      <t>2季度</t>
    </r>
    <r>
      <rPr>
        <sz val="20"/>
        <rFont val="微软雅黑"/>
        <charset val="134"/>
      </rPr>
      <t>品牌策略需求-报价单</t>
    </r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</si>
  <si>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</si>
  <si>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</si>
  <si>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</si>
  <si>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</si>
  <si>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</si>
  <si>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</si>
  <si>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</si>
  <si>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</si>
  <si>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Note</t>
  </si>
  <si>
    <t>主品牌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</si>
  <si>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1</t>
    </r>
  </si>
  <si>
    <r>
      <rPr>
        <sz val="12"/>
        <rFont val="微软雅黑"/>
        <charset val="134"/>
      </rPr>
      <t>VI手册制作：</t>
    </r>
    <r>
      <rPr>
        <sz val="12"/>
        <rFont val="微软雅黑"/>
        <charset val="134"/>
      </rPr>
      <t>LOGO、</t>
    </r>
    <r>
      <rPr>
        <sz val="12"/>
        <rFont val="微软雅黑"/>
        <charset val="134"/>
      </rPr>
      <t>标志规范、色彩标准化、辅助图形、标准字体、要素组合标准化、产品包装、办公事务用品系统、公共关系用品系统、服装系统等</t>
    </r>
  </si>
  <si>
    <t>设计总监</t>
  </si>
  <si>
    <t>工时</t>
  </si>
  <si>
    <r>
      <rPr>
        <sz val="10"/>
        <rFont val="微软雅黑"/>
        <charset val="134"/>
      </rPr>
      <t>VI手册在100页内，</t>
    </r>
    <r>
      <rPr>
        <sz val="10"/>
        <color rgb="FFFF0000"/>
        <rFont val="微软雅黑"/>
        <charset val="134"/>
      </rPr>
      <t>此项不包含字体版权及图片版权购买。</t>
    </r>
  </si>
  <si>
    <t>设计经理</t>
  </si>
  <si>
    <r>
      <rPr>
        <sz val="12"/>
        <rFont val="微软雅黑"/>
        <charset val="134"/>
      </rPr>
      <t>1</t>
    </r>
    <r>
      <rPr>
        <sz val="12"/>
        <rFont val="微软雅黑"/>
        <charset val="134"/>
      </rPr>
      <t>-2</t>
    </r>
  </si>
  <si>
    <t>品牌策划：品牌精髓，品牌口号，使命、愿景、价值观，品牌故事（PPT/Word体现）</t>
  </si>
  <si>
    <t>创意总监</t>
  </si>
  <si>
    <t>品牌经理</t>
  </si>
  <si>
    <t>文案专员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</si>
  <si>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3</t>
    </r>
  </si>
  <si>
    <t>4月份发布，通过公众号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</si>
  <si>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4</t>
    </r>
  </si>
  <si>
    <t>企业介绍PPT（30p内）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</si>
  <si>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5</t>
    </r>
  </si>
  <si>
    <t>月度品牌Newsletter（5、6月图文设计+文字撰写）</t>
  </si>
  <si>
    <t>发布2篇</t>
  </si>
  <si>
    <t>1-6</t>
  </si>
  <si>
    <t>企业宣传视频创意脚本</t>
  </si>
  <si>
    <t>报价内容不包含视频拍摄、制作费用及视频内素材版权费用</t>
  </si>
  <si>
    <t>1-7</t>
  </si>
  <si>
    <t>高管访谈调研：问卷、访谈、总结（PPT&amp;Word）</t>
  </si>
  <si>
    <t>Total：</t>
  </si>
  <si>
    <t>实验室子品牌</t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</si>
  <si>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1</t>
    </r>
  </si>
  <si>
    <r>
      <rPr>
        <sz val="12"/>
        <rFont val="微软雅黑"/>
        <charset val="134"/>
      </rPr>
      <t>实验室包装方案（</t>
    </r>
    <r>
      <rPr>
        <sz val="12"/>
        <color theme="1"/>
        <rFont val="微软雅黑"/>
        <charset val="134"/>
      </rPr>
      <t>20p</t>
    </r>
    <r>
      <rPr>
        <sz val="12"/>
        <rFont val="微软雅黑"/>
        <charset val="134"/>
      </rPr>
      <t>左右）（品牌包装：亮点、slogan,话术）</t>
    </r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</si>
  <si>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2</t>
    </r>
  </si>
  <si>
    <r>
      <rPr>
        <sz val="12"/>
        <rFont val="微软雅黑"/>
        <charset val="134"/>
      </rPr>
      <t>实验室介绍PPT（20-2</t>
    </r>
    <r>
      <rPr>
        <sz val="12"/>
        <rFont val="微软雅黑"/>
        <charset val="134"/>
      </rPr>
      <t>5</t>
    </r>
    <r>
      <rPr>
        <sz val="12"/>
        <rFont val="微软雅黑"/>
        <charset val="134"/>
      </rPr>
      <t>p左右）</t>
    </r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</si>
  <si>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3</t>
    </r>
  </si>
  <si>
    <t>实验室宣传视频创意及脚本（待定）</t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</si>
  <si>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4</t>
    </r>
  </si>
  <si>
    <t>实验室宣传册设计（20p以内）</t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</si>
  <si>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5</t>
    </r>
  </si>
  <si>
    <t>实验室成立公告: 公众号推文（图文）1篇</t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</si>
  <si>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6</t>
    </r>
  </si>
  <si>
    <t>小程序发布（待定）：公众号推文（图文）1篇</t>
  </si>
  <si>
    <r>
      <rPr>
        <sz val="12"/>
        <rFont val="微软雅黑"/>
        <charset val="134"/>
      </rPr>
      <t>2-</t>
    </r>
    <r>
      <rPr>
        <sz val="12"/>
        <rFont val="微软雅黑"/>
        <charset val="134"/>
      </rPr>
      <t>7</t>
    </r>
  </si>
  <si>
    <t>实验室四大服务项 
内容提炼和亮点优化、单页设计 （4个，每个1-2P）</t>
  </si>
  <si>
    <t>文案+设计</t>
  </si>
  <si>
    <t>第三方费用</t>
  </si>
  <si>
    <t>3-1</t>
  </si>
  <si>
    <r>
      <rPr>
        <sz val="12"/>
        <rFont val="微软雅黑"/>
        <charset val="134"/>
      </rPr>
      <t>V</t>
    </r>
    <r>
      <rPr>
        <sz val="12"/>
        <rFont val="微软雅黑"/>
        <charset val="134"/>
      </rPr>
      <t>I</t>
    </r>
    <r>
      <rPr>
        <sz val="12"/>
        <rFont val="微软雅黑"/>
        <charset val="134"/>
      </rPr>
      <t>字体、图片版权购买</t>
    </r>
  </si>
  <si>
    <t>基础字体</t>
  </si>
  <si>
    <t>个</t>
  </si>
  <si>
    <r>
      <rPr>
        <sz val="10"/>
        <rFont val="微软雅黑"/>
        <charset val="134"/>
      </rPr>
      <t>VI：按照方正宣传语能效预估，8种字体，50年使用权限，</t>
    </r>
    <r>
      <rPr>
        <sz val="10"/>
        <color rgb="FFFF0000"/>
        <rFont val="微软雅黑"/>
        <charset val="134"/>
      </rPr>
      <t>此项以实际发生结算</t>
    </r>
  </si>
  <si>
    <t>精品字体</t>
  </si>
  <si>
    <t>图片租赁</t>
  </si>
  <si>
    <t>张</t>
  </si>
  <si>
    <r>
      <rPr>
        <sz val="10"/>
        <rFont val="微软雅黑"/>
        <charset val="134"/>
      </rPr>
      <t>VI:以RF图预估，不限时间、不限用途、不买断，</t>
    </r>
    <r>
      <rPr>
        <sz val="10"/>
        <color rgb="FFFF0000"/>
        <rFont val="微软雅黑"/>
        <charset val="134"/>
      </rPr>
      <t>此项以实际发生结算</t>
    </r>
  </si>
  <si>
    <t>3-2</t>
  </si>
  <si>
    <t>宣传手册等图片版权购买</t>
  </si>
  <si>
    <r>
      <rPr>
        <sz val="10"/>
        <rFont val="微软雅黑"/>
        <charset val="134"/>
      </rPr>
      <t>以RF图预估，不限时间、不限用途、不买断，</t>
    </r>
    <r>
      <rPr>
        <sz val="10"/>
        <color rgb="FFFF0000"/>
        <rFont val="微软雅黑"/>
        <charset val="134"/>
      </rPr>
      <t>此项以实际发生结算</t>
    </r>
  </si>
  <si>
    <t>3-3</t>
  </si>
  <si>
    <t>品牌升级公告动态展示制作（SVG+GIF）</t>
  </si>
  <si>
    <t>SVG+GIF</t>
  </si>
  <si>
    <t>4月底之前 发布</t>
  </si>
  <si>
    <t>含税总价</t>
  </si>
  <si>
    <t xml:space="preserve">       </t>
  </si>
  <si>
    <r>
      <rPr>
        <sz val="20"/>
        <rFont val="微软雅黑"/>
        <charset val="134"/>
      </rPr>
      <t>Q3季度</t>
    </r>
    <r>
      <rPr>
        <sz val="20"/>
        <rFont val="微软雅黑"/>
        <charset val="134"/>
      </rPr>
      <t>品牌策略需求-报价单</t>
    </r>
  </si>
  <si>
    <t>1-1</t>
  </si>
  <si>
    <t>企业宣传册(文案+设计)（20-25p左右）</t>
  </si>
  <si>
    <r>
      <rPr>
        <sz val="12"/>
        <rFont val="微软雅黑"/>
        <charset val="134"/>
      </rPr>
      <t>1-</t>
    </r>
    <r>
      <rPr>
        <sz val="12"/>
        <rFont val="微软雅黑"/>
        <charset val="134"/>
      </rPr>
      <t>2</t>
    </r>
  </si>
  <si>
    <t>月度品牌Newsletter（7\8\9月图文设计+文字撰写）</t>
  </si>
  <si>
    <t>发布3篇</t>
  </si>
  <si>
    <t>小程序页面
内容亮点提炼  + 设计升级（10p内）</t>
  </si>
  <si>
    <t>不含第三方制作费用</t>
  </si>
  <si>
    <r>
      <rPr>
        <sz val="12"/>
        <rFont val="微软雅黑"/>
        <charset val="134"/>
      </rPr>
      <t>3-</t>
    </r>
    <r>
      <rPr>
        <sz val="12"/>
        <rFont val="微软雅黑"/>
        <charset val="134"/>
      </rPr>
      <t>1</t>
    </r>
  </si>
  <si>
    <r>
      <rPr>
        <sz val="20"/>
        <rFont val="微软雅黑"/>
        <charset val="134"/>
      </rPr>
      <t>Q4季度</t>
    </r>
    <r>
      <rPr>
        <sz val="20"/>
        <rFont val="微软雅黑"/>
        <charset val="134"/>
      </rPr>
      <t>品牌策略需求-报价单</t>
    </r>
  </si>
  <si>
    <t>内部微信新闻中心小程序（框架+页面设计辅导）</t>
  </si>
  <si>
    <r>
      <rPr>
        <sz val="10"/>
        <color theme="1"/>
        <rFont val="微软雅黑"/>
        <charset val="134"/>
      </rPr>
      <t>文案+设计，</t>
    </r>
    <r>
      <rPr>
        <sz val="10"/>
        <color rgb="FFFF0000"/>
        <rFont val="微软雅黑"/>
        <charset val="134"/>
      </rPr>
      <t>此项不含图片素材版权,不含第三方制作费用</t>
    </r>
  </si>
  <si>
    <t>月度品牌Newsletter（10\11\12月图文设计+文字撰写）</t>
  </si>
  <si>
    <t>2-1</t>
  </si>
  <si>
    <t>实验室四大服务项 手册设计（不含文案，4本，每本4-5P）</t>
  </si>
  <si>
    <t>PPT</t>
  </si>
  <si>
    <t>公众号小程序（服务内容及案例展示中心，包装+内容提炼）（框架+页面设计10p左右）</t>
  </si>
  <si>
    <r>
      <t>基灵生物</t>
    </r>
    <r>
      <rPr>
        <sz val="20"/>
        <rFont val="微软雅黑"/>
        <charset val="134"/>
      </rPr>
      <t>品牌策略需求-报价单</t>
    </r>
    <phoneticPr fontId="30" type="noConversion"/>
  </si>
  <si>
    <t>品牌升级公告（微信公众号图文设计+文字撰写）</t>
    <phoneticPr fontId="30" type="noConversion"/>
  </si>
  <si>
    <t>品牌升级：对内品牌发布（图文设计+文字撰写）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</si>
</sst>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#,##0.00_ ;[Red]\-#,##0.00\ "/>
    <numFmt numFmtId="178" formatCode="0_);[Red]\(0\)"/>
    <numFmt numFmtId="179" formatCode="0_);\(0\)"/>
    <numFmt numFmtId="180" formatCode="0.00_ "/>
    <numFmt numFmtId="181" formatCode="#,##0.00_ "/>
  </numFmts>
  <fonts count="33">
    <font>
      <sz val="12"/>
      <name val="宋体"/>
      <charset val="134"/>
    </font>
    <font>
      <sz val="12"/>
      <name val="微软雅黑"/>
      <charset val="134"/>
    </font>
    <font>
      <sz val="20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sz val="14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rgb="FFFF0000"/>
      <name val="微软雅黑"/>
      <charset val="134"/>
    </font>
    <font>
      <b/>
      <sz val="12"/>
      <color theme="0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b/>
      <sz val="10"/>
      <color indexed="10"/>
      <name val="微软雅黑"/>
      <charset val="134"/>
    </font>
    <font>
      <sz val="10"/>
      <name val="Arial"/>
      <family val="2"/>
    </font>
    <font>
      <sz val="10"/>
      <name val="Verdana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0"/>
      <color theme="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20"/>
      <name val="微软雅黑"/>
      <family val="2"/>
      <charset val="134"/>
    </font>
    <font>
      <sz val="12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2">
    <xf numFmtId="0" fontId="0" fillId="0" borderId="0"/>
    <xf numFmtId="0" fontId="17" fillId="0" borderId="0">
      <alignment vertical="top"/>
    </xf>
    <xf numFmtId="176" fontId="29" fillId="0" borderId="0" applyFont="0" applyFill="0" applyBorder="0" applyAlignment="0" applyProtection="0"/>
    <xf numFmtId="0" fontId="23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1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19" fillId="0" borderId="0">
      <alignment vertical="center"/>
    </xf>
    <xf numFmtId="0" fontId="17" fillId="0" borderId="0"/>
    <xf numFmtId="0" fontId="17" fillId="0" borderId="0">
      <alignment vertical="top"/>
    </xf>
    <xf numFmtId="0" fontId="24" fillId="12" borderId="0" applyNumberFormat="0" applyBorder="0" applyAlignment="0" applyProtection="0">
      <alignment vertical="center"/>
    </xf>
    <xf numFmtId="0" fontId="17" fillId="0" borderId="0">
      <alignment vertical="top"/>
    </xf>
    <xf numFmtId="0" fontId="19" fillId="0" borderId="0">
      <alignment vertical="center"/>
    </xf>
    <xf numFmtId="0" fontId="17" fillId="0" borderId="0">
      <alignment vertical="top"/>
    </xf>
    <xf numFmtId="0" fontId="17" fillId="0" borderId="0"/>
    <xf numFmtId="0" fontId="25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1" fillId="0" borderId="0">
      <alignment vertical="top"/>
    </xf>
  </cellStyleXfs>
  <cellXfs count="135">
    <xf numFmtId="0" fontId="0" fillId="0" borderId="0" xfId="0"/>
    <xf numFmtId="0" fontId="1" fillId="0" borderId="0" xfId="0" applyFont="1" applyFill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/>
    <xf numFmtId="178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49" fontId="1" fillId="0" borderId="0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 wrapText="1"/>
    </xf>
    <xf numFmtId="178" fontId="7" fillId="3" borderId="2" xfId="0" applyNumberFormat="1" applyFont="1" applyFill="1" applyBorder="1" applyAlignment="1">
      <alignment horizontal="center" vertical="center" wrapText="1"/>
    </xf>
    <xf numFmtId="179" fontId="6" fillId="3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2" xfId="2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5" borderId="2" xfId="2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/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79" fontId="1" fillId="4" borderId="2" xfId="0" applyNumberFormat="1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81" fontId="8" fillId="4" borderId="2" xfId="0" applyNumberFormat="1" applyFont="1" applyFill="1" applyBorder="1" applyAlignment="1"/>
    <xf numFmtId="178" fontId="1" fillId="0" borderId="2" xfId="0" applyNumberFormat="1" applyFont="1" applyFill="1" applyBorder="1" applyAlignment="1">
      <alignment horizontal="center" vertical="center" wrapText="1"/>
    </xf>
    <xf numFmtId="180" fontId="1" fillId="0" borderId="2" xfId="0" applyNumberFormat="1" applyFont="1" applyBorder="1"/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77" fontId="11" fillId="0" borderId="6" xfId="0" applyNumberFormat="1" applyFont="1" applyFill="1" applyBorder="1" applyAlignment="1"/>
    <xf numFmtId="49" fontId="12" fillId="0" borderId="0" xfId="0" applyNumberFormat="1" applyFont="1"/>
    <xf numFmtId="0" fontId="13" fillId="7" borderId="2" xfId="0" applyFont="1" applyFill="1" applyBorder="1" applyAlignment="1">
      <alignment horizontal="center"/>
    </xf>
    <xf numFmtId="0" fontId="1" fillId="0" borderId="2" xfId="0" applyFont="1" applyBorder="1"/>
    <xf numFmtId="0" fontId="1" fillId="8" borderId="2" xfId="0" applyFont="1" applyFill="1" applyBorder="1"/>
    <xf numFmtId="0" fontId="15" fillId="0" borderId="2" xfId="0" applyFont="1" applyFill="1" applyBorder="1"/>
    <xf numFmtId="0" fontId="1" fillId="0" borderId="2" xfId="0" applyFont="1" applyFill="1" applyBorder="1"/>
    <xf numFmtId="0" fontId="15" fillId="0" borderId="2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2" xfId="0" applyFont="1" applyFill="1" applyBorder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5" borderId="5" xfId="2" applyNumberFormat="1" applyFont="1" applyFill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 wrapText="1"/>
    </xf>
    <xf numFmtId="181" fontId="8" fillId="4" borderId="2" xfId="0" applyNumberFormat="1" applyFont="1" applyFill="1" applyBorder="1"/>
    <xf numFmtId="0" fontId="1" fillId="5" borderId="7" xfId="0" applyFont="1" applyFill="1" applyBorder="1" applyAlignment="1">
      <alignment horizontal="left" vertical="center" wrapText="1"/>
    </xf>
    <xf numFmtId="0" fontId="15" fillId="0" borderId="2" xfId="0" applyFont="1" applyBorder="1"/>
    <xf numFmtId="0" fontId="1" fillId="0" borderId="9" xfId="0" applyFont="1" applyFill="1" applyBorder="1" applyAlignment="1">
      <alignment horizontal="center" vertical="center"/>
    </xf>
    <xf numFmtId="49" fontId="6" fillId="9" borderId="3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76" fontId="1" fillId="0" borderId="2" xfId="2" applyFont="1" applyBorder="1" applyAlignment="1"/>
    <xf numFmtId="43" fontId="1" fillId="0" borderId="0" xfId="2" applyNumberFormat="1" applyFont="1" applyBorder="1" applyAlignment="1"/>
    <xf numFmtId="9" fontId="1" fillId="0" borderId="3" xfId="0" applyNumberFormat="1" applyFont="1" applyBorder="1" applyAlignment="1">
      <alignment vertical="center" wrapText="1"/>
    </xf>
    <xf numFmtId="49" fontId="1" fillId="10" borderId="3" xfId="0" applyNumberFormat="1" applyFont="1" applyFill="1" applyBorder="1" applyAlignment="1">
      <alignment horizontal="center" wrapText="1"/>
    </xf>
    <xf numFmtId="0" fontId="8" fillId="10" borderId="3" xfId="0" applyFont="1" applyFill="1" applyBorder="1" applyAlignment="1">
      <alignment vertical="center" wrapText="1"/>
    </xf>
    <xf numFmtId="176" fontId="8" fillId="0" borderId="2" xfId="2" applyFont="1" applyBorder="1" applyAlignment="1"/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left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</cellXfs>
  <cellStyles count="22">
    <cellStyle name="0,0_x000d__x000a_NA_x000d__x000a_" xfId="6" xr:uid="{00000000-0005-0000-0000-000019000000}"/>
    <cellStyle name="Comma 2" xfId="4" xr:uid="{00000000-0005-0000-0000-000011000000}"/>
    <cellStyle name="Normal 2" xfId="10" xr:uid="{00000000-0005-0000-0000-000032000000}"/>
    <cellStyle name="Normal 3" xfId="12" xr:uid="{00000000-0005-0000-0000-000036000000}"/>
    <cellStyle name="Normal_Event Logistic Service RFQ Template_v3" xfId="7" xr:uid="{00000000-0005-0000-0000-00001A000000}"/>
    <cellStyle name="標準_Meeting Request（1125 价）" xfId="13" xr:uid="{00000000-0005-0000-0000-00003C000000}"/>
    <cellStyle name="差_20131026　杭州無錫2日間見積もり(0929)" xfId="14" xr:uid="{00000000-0005-0000-0000-00003D000000}"/>
    <cellStyle name="差_Meeting Request（1125 价）" xfId="3" xr:uid="{00000000-0005-0000-0000-00000A000000}"/>
    <cellStyle name="常规" xfId="0" builtinId="0"/>
    <cellStyle name="常规 2" xfId="15" xr:uid="{00000000-0005-0000-0000-00003E000000}"/>
    <cellStyle name="常规 2 2 4" xfId="1" xr:uid="{00000000-0005-0000-0000-000003000000}"/>
    <cellStyle name="常规 2 5" xfId="5" xr:uid="{00000000-0005-0000-0000-000015000000}"/>
    <cellStyle name="常规 3" xfId="16" xr:uid="{00000000-0005-0000-0000-00003F000000}"/>
    <cellStyle name="常规 3 2" xfId="9" xr:uid="{00000000-0005-0000-0000-00002F000000}"/>
    <cellStyle name="常规 3 3" xfId="11" xr:uid="{00000000-0005-0000-0000-000034000000}"/>
    <cellStyle name="常规 4" xfId="17" xr:uid="{00000000-0005-0000-0000-000040000000}"/>
    <cellStyle name="常规 5" xfId="18" xr:uid="{00000000-0005-0000-0000-000041000000}"/>
    <cellStyle name="好_20131026　杭州無錫2日間見積もり(0929)" xfId="19" xr:uid="{00000000-0005-0000-0000-000042000000}"/>
    <cellStyle name="好_Meeting Request（1125 价）" xfId="8" xr:uid="{00000000-0005-0000-0000-000022000000}"/>
    <cellStyle name="千位分隔" xfId="2" builtinId="3"/>
    <cellStyle name="千位分隔 2" xfId="20" xr:uid="{00000000-0005-0000-0000-000043000000}"/>
    <cellStyle name="样式 1" xfId="21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"/>
  <sheetViews>
    <sheetView tabSelected="1" workbookViewId="0">
      <selection activeCell="B18" sqref="B18"/>
    </sheetView>
  </sheetViews>
  <sheetFormatPr defaultColWidth="9" defaultRowHeight="17.25"/>
  <cols>
    <col min="1" max="1" width="10.75" style="2" customWidth="1"/>
    <col min="2" max="2" width="46.6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7" ht="27.75">
      <c r="A2" s="92" t="s">
        <v>99</v>
      </c>
      <c r="B2" s="93"/>
      <c r="C2" s="93"/>
      <c r="D2" s="8"/>
      <c r="E2" s="8"/>
      <c r="G2" s="9"/>
    </row>
    <row r="3" spans="1:7" ht="35.25">
      <c r="A3" s="10"/>
      <c r="B3" s="11" t="s">
        <v>0</v>
      </c>
      <c r="C3" s="12" t="s">
        <v>1</v>
      </c>
      <c r="G3" s="9"/>
    </row>
    <row r="4" spans="1:7" ht="18">
      <c r="A4" s="80" t="s">
        <v>2</v>
      </c>
      <c r="B4" s="81" t="s">
        <v>3</v>
      </c>
      <c r="C4" s="82" t="s">
        <v>4</v>
      </c>
      <c r="D4" s="16"/>
      <c r="E4" s="17"/>
      <c r="F4" s="83"/>
      <c r="G4" s="9"/>
    </row>
    <row r="5" spans="1:7">
      <c r="A5" s="84">
        <v>1</v>
      </c>
      <c r="B5" s="85" t="s">
        <v>5</v>
      </c>
      <c r="C5" s="86">
        <f>Q2季度品牌报价!H50</f>
        <v>317300</v>
      </c>
      <c r="D5" s="87"/>
      <c r="G5" s="9"/>
    </row>
    <row r="6" spans="1:7">
      <c r="A6" s="84" t="s">
        <v>6</v>
      </c>
      <c r="B6" s="85" t="s">
        <v>7</v>
      </c>
      <c r="C6" s="86">
        <f>Q3季度品牌报价!H21</f>
        <v>71850</v>
      </c>
      <c r="D6" s="87"/>
      <c r="G6" s="9"/>
    </row>
    <row r="7" spans="1:7">
      <c r="A7" s="84" t="s">
        <v>8</v>
      </c>
      <c r="B7" s="85" t="s">
        <v>9</v>
      </c>
      <c r="C7" s="86">
        <f>Q4季度品牌报价!H22</f>
        <v>80550</v>
      </c>
      <c r="D7" s="87"/>
      <c r="G7" s="9"/>
    </row>
    <row r="8" spans="1:7">
      <c r="A8" s="84" t="s">
        <v>10</v>
      </c>
      <c r="B8" s="88">
        <v>0.05</v>
      </c>
      <c r="C8" s="86">
        <f>SUM(C5:C7)*0.05</f>
        <v>23485</v>
      </c>
      <c r="D8" s="87"/>
      <c r="G8" s="9"/>
    </row>
    <row r="9" spans="1:7" ht="18">
      <c r="A9" s="89"/>
      <c r="B9" s="90" t="s">
        <v>11</v>
      </c>
      <c r="C9" s="91">
        <f>SUM(C5:C8)</f>
        <v>493185</v>
      </c>
      <c r="D9" s="16"/>
      <c r="E9" s="17"/>
      <c r="F9" s="17"/>
      <c r="G9" s="9"/>
    </row>
  </sheetData>
  <mergeCells count="1">
    <mergeCell ref="A2:C2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3"/>
  <sheetViews>
    <sheetView showGridLines="0" topLeftCell="A29" zoomScale="85" zoomScaleNormal="85" workbookViewId="0">
      <selection activeCell="A49" sqref="A49:G49"/>
    </sheetView>
  </sheetViews>
  <sheetFormatPr defaultColWidth="9" defaultRowHeight="17.25"/>
  <cols>
    <col min="1" max="1" width="6.125" style="2" customWidth="1"/>
    <col min="2" max="2" width="49.1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3" customWidth="1"/>
    <col min="9" max="9" width="32" style="3" customWidth="1"/>
    <col min="10" max="10" width="21.875" style="3" customWidth="1"/>
    <col min="11" max="16384" width="9" style="3"/>
  </cols>
  <sheetData>
    <row r="2" spans="1:9" ht="27.75">
      <c r="A2" s="93" t="s">
        <v>12</v>
      </c>
      <c r="B2" s="93"/>
      <c r="C2" s="93"/>
      <c r="D2" s="68"/>
      <c r="E2" s="6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0"/>
      <c r="B4" s="69" t="s">
        <v>13</v>
      </c>
      <c r="C4" s="70"/>
      <c r="D4" s="71"/>
      <c r="G4" s="9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119" t="s">
        <v>22</v>
      </c>
      <c r="C6" s="120"/>
      <c r="D6" s="120"/>
      <c r="E6" s="120"/>
      <c r="F6" s="120"/>
      <c r="G6" s="120"/>
      <c r="H6" s="120"/>
      <c r="I6" s="121"/>
    </row>
    <row r="7" spans="1:9" ht="28.5" customHeight="1">
      <c r="A7" s="94" t="s">
        <v>23</v>
      </c>
      <c r="B7" s="125" t="s">
        <v>24</v>
      </c>
      <c r="C7" s="46" t="s">
        <v>25</v>
      </c>
      <c r="D7" s="47" t="s">
        <v>26</v>
      </c>
      <c r="E7" s="48">
        <v>45</v>
      </c>
      <c r="F7" s="35">
        <v>1</v>
      </c>
      <c r="G7" s="49">
        <v>700</v>
      </c>
      <c r="H7" s="50">
        <f t="shared" ref="H7:H23" si="0">G7*E7*F7</f>
        <v>31500</v>
      </c>
      <c r="I7" s="100" t="s">
        <v>27</v>
      </c>
    </row>
    <row r="8" spans="1:9" ht="30.75" customHeight="1">
      <c r="A8" s="95"/>
      <c r="B8" s="97"/>
      <c r="C8" s="46" t="s">
        <v>28</v>
      </c>
      <c r="D8" s="47" t="s">
        <v>26</v>
      </c>
      <c r="E8" s="48">
        <v>120</v>
      </c>
      <c r="F8" s="35">
        <v>1</v>
      </c>
      <c r="G8" s="49">
        <v>400</v>
      </c>
      <c r="H8" s="50">
        <f t="shared" si="0"/>
        <v>48000</v>
      </c>
      <c r="I8" s="101"/>
    </row>
    <row r="9" spans="1:9">
      <c r="A9" s="94" t="s">
        <v>29</v>
      </c>
      <c r="B9" s="125" t="s">
        <v>30</v>
      </c>
      <c r="C9" s="59" t="s">
        <v>31</v>
      </c>
      <c r="D9" s="47" t="s">
        <v>26</v>
      </c>
      <c r="E9" s="48">
        <v>6</v>
      </c>
      <c r="F9" s="35">
        <v>1</v>
      </c>
      <c r="G9" s="60">
        <v>700</v>
      </c>
      <c r="H9" s="50">
        <f t="shared" si="0"/>
        <v>4200</v>
      </c>
      <c r="I9" s="54"/>
    </row>
    <row r="10" spans="1:9">
      <c r="A10" s="115"/>
      <c r="B10" s="126"/>
      <c r="C10" s="59" t="s">
        <v>32</v>
      </c>
      <c r="D10" s="47" t="s">
        <v>26</v>
      </c>
      <c r="E10" s="48">
        <v>30</v>
      </c>
      <c r="F10" s="35">
        <v>1</v>
      </c>
      <c r="G10" s="60">
        <v>450</v>
      </c>
      <c r="H10" s="50">
        <f t="shared" si="0"/>
        <v>13500</v>
      </c>
      <c r="I10" s="54"/>
    </row>
    <row r="11" spans="1:9">
      <c r="A11" s="95"/>
      <c r="B11" s="97"/>
      <c r="C11" s="59" t="s">
        <v>33</v>
      </c>
      <c r="D11" s="47" t="s">
        <v>26</v>
      </c>
      <c r="E11" s="48">
        <v>30</v>
      </c>
      <c r="F11" s="35">
        <v>1</v>
      </c>
      <c r="G11" s="61">
        <v>400</v>
      </c>
      <c r="H11" s="50">
        <f t="shared" si="0"/>
        <v>12000</v>
      </c>
      <c r="I11" s="54"/>
    </row>
    <row r="12" spans="1:9" ht="18">
      <c r="A12" s="94" t="s">
        <v>34</v>
      </c>
      <c r="B12" s="96" t="s">
        <v>100</v>
      </c>
      <c r="C12" s="59" t="s">
        <v>32</v>
      </c>
      <c r="D12" s="47" t="s">
        <v>26</v>
      </c>
      <c r="E12" s="48">
        <v>8</v>
      </c>
      <c r="F12" s="35">
        <v>1</v>
      </c>
      <c r="G12" s="61">
        <v>450</v>
      </c>
      <c r="H12" s="50">
        <f t="shared" si="0"/>
        <v>3600</v>
      </c>
      <c r="I12" s="78" t="s">
        <v>35</v>
      </c>
    </row>
    <row r="13" spans="1:9" ht="18">
      <c r="A13" s="95"/>
      <c r="B13" s="97"/>
      <c r="C13" s="46" t="s">
        <v>28</v>
      </c>
      <c r="D13" s="47" t="s">
        <v>26</v>
      </c>
      <c r="E13" s="48">
        <v>10</v>
      </c>
      <c r="F13" s="35">
        <v>1</v>
      </c>
      <c r="G13" s="49">
        <v>400</v>
      </c>
      <c r="H13" s="50">
        <f t="shared" si="0"/>
        <v>4000</v>
      </c>
      <c r="I13" s="78"/>
    </row>
    <row r="14" spans="1:9" ht="18">
      <c r="A14" s="94" t="s">
        <v>34</v>
      </c>
      <c r="B14" s="96" t="s">
        <v>101</v>
      </c>
      <c r="C14" s="59" t="s">
        <v>32</v>
      </c>
      <c r="D14" s="47" t="s">
        <v>26</v>
      </c>
      <c r="E14" s="48">
        <v>8</v>
      </c>
      <c r="F14" s="35">
        <v>1</v>
      </c>
      <c r="G14" s="61">
        <v>450</v>
      </c>
      <c r="H14" s="50">
        <f t="shared" ref="H14:H15" si="1">G14*E14*F14</f>
        <v>3600</v>
      </c>
      <c r="I14" s="78" t="s">
        <v>35</v>
      </c>
    </row>
    <row r="15" spans="1:9" ht="18">
      <c r="A15" s="95"/>
      <c r="B15" s="97"/>
      <c r="C15" s="46" t="s">
        <v>28</v>
      </c>
      <c r="D15" s="47" t="s">
        <v>26</v>
      </c>
      <c r="E15" s="48">
        <v>10</v>
      </c>
      <c r="F15" s="35">
        <v>1</v>
      </c>
      <c r="G15" s="49">
        <v>400</v>
      </c>
      <c r="H15" s="50">
        <f t="shared" si="1"/>
        <v>4000</v>
      </c>
      <c r="I15" s="78"/>
    </row>
    <row r="16" spans="1:9" ht="18">
      <c r="A16" s="94" t="s">
        <v>36</v>
      </c>
      <c r="B16" s="108" t="s">
        <v>37</v>
      </c>
      <c r="C16" s="59" t="s">
        <v>32</v>
      </c>
      <c r="D16" s="47" t="s">
        <v>26</v>
      </c>
      <c r="E16" s="48">
        <v>12</v>
      </c>
      <c r="F16" s="35">
        <v>1</v>
      </c>
      <c r="G16" s="61">
        <v>450</v>
      </c>
      <c r="H16" s="50">
        <f t="shared" si="0"/>
        <v>5400</v>
      </c>
      <c r="I16" s="78"/>
    </row>
    <row r="17" spans="1:10" ht="27" customHeight="1">
      <c r="A17" s="95"/>
      <c r="B17" s="110"/>
      <c r="C17" s="46" t="s">
        <v>33</v>
      </c>
      <c r="D17" s="47" t="s">
        <v>26</v>
      </c>
      <c r="E17" s="48">
        <v>18</v>
      </c>
      <c r="F17" s="35">
        <v>1</v>
      </c>
      <c r="G17" s="49">
        <v>400</v>
      </c>
      <c r="H17" s="50">
        <f t="shared" si="0"/>
        <v>7200</v>
      </c>
      <c r="I17" s="78"/>
    </row>
    <row r="18" spans="1:10" ht="21.95" customHeight="1">
      <c r="A18" s="94" t="s">
        <v>38</v>
      </c>
      <c r="B18" s="108" t="s">
        <v>39</v>
      </c>
      <c r="C18" s="59" t="s">
        <v>32</v>
      </c>
      <c r="D18" s="47" t="s">
        <v>26</v>
      </c>
      <c r="E18" s="48">
        <v>8</v>
      </c>
      <c r="F18" s="35">
        <v>1</v>
      </c>
      <c r="G18" s="61">
        <v>450</v>
      </c>
      <c r="H18" s="50">
        <f t="shared" si="0"/>
        <v>3600</v>
      </c>
      <c r="I18" s="102" t="s">
        <v>40</v>
      </c>
    </row>
    <row r="19" spans="1:10" ht="24" customHeight="1">
      <c r="A19" s="95"/>
      <c r="B19" s="110"/>
      <c r="C19" s="46" t="s">
        <v>28</v>
      </c>
      <c r="D19" s="47" t="s">
        <v>26</v>
      </c>
      <c r="E19" s="48">
        <v>8</v>
      </c>
      <c r="F19" s="35">
        <v>1</v>
      </c>
      <c r="G19" s="49">
        <v>400</v>
      </c>
      <c r="H19" s="50">
        <f t="shared" si="0"/>
        <v>3200</v>
      </c>
      <c r="I19" s="103"/>
    </row>
    <row r="20" spans="1:10">
      <c r="A20" s="94" t="s">
        <v>41</v>
      </c>
      <c r="B20" s="125" t="s">
        <v>42</v>
      </c>
      <c r="C20" s="59" t="s">
        <v>31</v>
      </c>
      <c r="D20" s="47" t="s">
        <v>26</v>
      </c>
      <c r="E20" s="48">
        <v>5</v>
      </c>
      <c r="F20" s="35">
        <v>1</v>
      </c>
      <c r="G20" s="60">
        <v>700</v>
      </c>
      <c r="H20" s="50">
        <f t="shared" si="0"/>
        <v>3500</v>
      </c>
      <c r="I20" s="104" t="s">
        <v>43</v>
      </c>
    </row>
    <row r="21" spans="1:10">
      <c r="A21" s="95"/>
      <c r="B21" s="97"/>
      <c r="C21" s="59" t="s">
        <v>33</v>
      </c>
      <c r="D21" s="47" t="s">
        <v>26</v>
      </c>
      <c r="E21" s="48">
        <v>8</v>
      </c>
      <c r="F21" s="35">
        <v>1</v>
      </c>
      <c r="G21" s="61">
        <v>400</v>
      </c>
      <c r="H21" s="50">
        <f t="shared" si="0"/>
        <v>3200</v>
      </c>
      <c r="I21" s="104"/>
    </row>
    <row r="22" spans="1:10" ht="31.5" customHeight="1">
      <c r="A22" s="94" t="s">
        <v>44</v>
      </c>
      <c r="B22" s="125" t="s">
        <v>45</v>
      </c>
      <c r="C22" s="62" t="s">
        <v>32</v>
      </c>
      <c r="D22" s="72" t="s">
        <v>26</v>
      </c>
      <c r="E22" s="73">
        <v>12</v>
      </c>
      <c r="F22" s="74">
        <v>1</v>
      </c>
      <c r="G22" s="75">
        <v>450</v>
      </c>
      <c r="H22" s="50">
        <f t="shared" si="0"/>
        <v>5400</v>
      </c>
      <c r="I22" s="54"/>
    </row>
    <row r="23" spans="1:10">
      <c r="A23" s="95"/>
      <c r="B23" s="97"/>
      <c r="C23" s="59" t="s">
        <v>33</v>
      </c>
      <c r="D23" s="47" t="s">
        <v>26</v>
      </c>
      <c r="E23" s="48">
        <v>8</v>
      </c>
      <c r="F23" s="35">
        <v>1</v>
      </c>
      <c r="G23" s="61">
        <v>400</v>
      </c>
      <c r="H23" s="50">
        <f t="shared" si="0"/>
        <v>3200</v>
      </c>
      <c r="I23" s="54"/>
    </row>
    <row r="24" spans="1:10">
      <c r="A24" s="122" t="s">
        <v>46</v>
      </c>
      <c r="B24" s="123"/>
      <c r="C24" s="123"/>
      <c r="D24" s="123"/>
      <c r="E24" s="123"/>
      <c r="F24" s="123"/>
      <c r="G24" s="124"/>
      <c r="H24" s="43">
        <f>SUM(H7:H23)</f>
        <v>159100</v>
      </c>
      <c r="I24" s="54"/>
    </row>
    <row r="25" spans="1:10" ht="18">
      <c r="A25" s="25" t="s">
        <v>6</v>
      </c>
      <c r="B25" s="37" t="s">
        <v>47</v>
      </c>
      <c r="C25" s="37"/>
      <c r="D25" s="37"/>
      <c r="E25" s="38"/>
      <c r="F25" s="39"/>
      <c r="G25" s="40"/>
      <c r="H25" s="76"/>
      <c r="I25" s="55"/>
    </row>
    <row r="26" spans="1:10" s="1" customFormat="1" ht="17.25" customHeight="1">
      <c r="A26" s="116" t="s">
        <v>48</v>
      </c>
      <c r="B26" s="108" t="s">
        <v>49</v>
      </c>
      <c r="C26" s="26" t="s">
        <v>32</v>
      </c>
      <c r="D26" s="27" t="s">
        <v>26</v>
      </c>
      <c r="E26" s="28">
        <v>18</v>
      </c>
      <c r="F26" s="29">
        <v>1</v>
      </c>
      <c r="G26" s="42">
        <v>450</v>
      </c>
      <c r="H26" s="31">
        <f t="shared" ref="H26:H27" si="2">G26*E26*F26</f>
        <v>8100</v>
      </c>
      <c r="I26" s="57"/>
      <c r="J26" s="98"/>
    </row>
    <row r="27" spans="1:10" s="1" customFormat="1">
      <c r="A27" s="117"/>
      <c r="B27" s="110"/>
      <c r="C27" s="26" t="s">
        <v>33</v>
      </c>
      <c r="D27" s="27" t="s">
        <v>26</v>
      </c>
      <c r="E27" s="28">
        <v>18</v>
      </c>
      <c r="F27" s="29">
        <v>1</v>
      </c>
      <c r="G27" s="30">
        <v>400</v>
      </c>
      <c r="H27" s="31">
        <f t="shared" si="2"/>
        <v>7200</v>
      </c>
      <c r="I27" s="57"/>
      <c r="J27" s="98"/>
    </row>
    <row r="28" spans="1:10" s="1" customFormat="1">
      <c r="A28" s="116" t="s">
        <v>50</v>
      </c>
      <c r="B28" s="108" t="s">
        <v>51</v>
      </c>
      <c r="C28" s="26" t="s">
        <v>32</v>
      </c>
      <c r="D28" s="27" t="s">
        <v>26</v>
      </c>
      <c r="E28" s="28">
        <v>15</v>
      </c>
      <c r="F28" s="29">
        <v>1</v>
      </c>
      <c r="G28" s="42">
        <v>450</v>
      </c>
      <c r="H28" s="31">
        <f t="shared" ref="H28:H34" si="3">G28*E28*F28</f>
        <v>6750</v>
      </c>
      <c r="I28" s="57"/>
    </row>
    <row r="29" spans="1:10" s="1" customFormat="1">
      <c r="A29" s="117"/>
      <c r="B29" s="110"/>
      <c r="C29" s="26" t="s">
        <v>33</v>
      </c>
      <c r="D29" s="27" t="s">
        <v>26</v>
      </c>
      <c r="E29" s="28">
        <v>18</v>
      </c>
      <c r="F29" s="29">
        <v>1</v>
      </c>
      <c r="G29" s="30">
        <v>400</v>
      </c>
      <c r="H29" s="31">
        <f t="shared" si="3"/>
        <v>7200</v>
      </c>
      <c r="I29" s="57"/>
    </row>
    <row r="30" spans="1:10" s="1" customFormat="1">
      <c r="A30" s="116" t="s">
        <v>52</v>
      </c>
      <c r="B30" s="108" t="s">
        <v>53</v>
      </c>
      <c r="C30" s="26" t="s">
        <v>31</v>
      </c>
      <c r="D30" s="27" t="s">
        <v>26</v>
      </c>
      <c r="E30" s="28">
        <v>5</v>
      </c>
      <c r="F30" s="29">
        <v>1</v>
      </c>
      <c r="G30" s="42">
        <v>700</v>
      </c>
      <c r="H30" s="31">
        <f t="shared" si="3"/>
        <v>3500</v>
      </c>
      <c r="I30" s="105" t="s">
        <v>43</v>
      </c>
    </row>
    <row r="31" spans="1:10" s="1" customFormat="1">
      <c r="A31" s="117"/>
      <c r="B31" s="110"/>
      <c r="C31" s="26" t="s">
        <v>33</v>
      </c>
      <c r="D31" s="27" t="s">
        <v>26</v>
      </c>
      <c r="E31" s="28">
        <v>8</v>
      </c>
      <c r="F31" s="29">
        <v>1</v>
      </c>
      <c r="G31" s="30">
        <v>400</v>
      </c>
      <c r="H31" s="31">
        <f t="shared" si="3"/>
        <v>3200</v>
      </c>
      <c r="I31" s="105"/>
    </row>
    <row r="32" spans="1:10" s="1" customFormat="1">
      <c r="A32" s="116" t="s">
        <v>54</v>
      </c>
      <c r="B32" s="108" t="s">
        <v>55</v>
      </c>
      <c r="C32" s="26" t="s">
        <v>32</v>
      </c>
      <c r="D32" s="27" t="s">
        <v>26</v>
      </c>
      <c r="E32" s="28">
        <v>15</v>
      </c>
      <c r="F32" s="29">
        <v>1</v>
      </c>
      <c r="G32" s="42">
        <v>450</v>
      </c>
      <c r="H32" s="31">
        <f t="shared" si="3"/>
        <v>6750</v>
      </c>
      <c r="I32" s="57"/>
    </row>
    <row r="33" spans="1:10" s="1" customFormat="1">
      <c r="A33" s="118"/>
      <c r="B33" s="109"/>
      <c r="C33" s="32" t="s">
        <v>28</v>
      </c>
      <c r="D33" s="27" t="s">
        <v>26</v>
      </c>
      <c r="E33" s="28">
        <v>26</v>
      </c>
      <c r="F33" s="29">
        <v>1</v>
      </c>
      <c r="G33" s="33">
        <v>400</v>
      </c>
      <c r="H33" s="31">
        <f t="shared" si="3"/>
        <v>10400</v>
      </c>
      <c r="I33" s="57"/>
    </row>
    <row r="34" spans="1:10" s="1" customFormat="1">
      <c r="A34" s="117"/>
      <c r="B34" s="110"/>
      <c r="C34" s="26" t="s">
        <v>33</v>
      </c>
      <c r="D34" s="27" t="s">
        <v>26</v>
      </c>
      <c r="E34" s="28">
        <v>10</v>
      </c>
      <c r="F34" s="29">
        <v>1</v>
      </c>
      <c r="G34" s="30">
        <v>400</v>
      </c>
      <c r="H34" s="31">
        <f t="shared" si="3"/>
        <v>4000</v>
      </c>
      <c r="I34" s="57"/>
    </row>
    <row r="35" spans="1:10" s="1" customFormat="1" ht="18">
      <c r="A35" s="116" t="s">
        <v>56</v>
      </c>
      <c r="B35" s="108" t="s">
        <v>57</v>
      </c>
      <c r="C35" s="32" t="s">
        <v>33</v>
      </c>
      <c r="D35" s="27" t="s">
        <v>26</v>
      </c>
      <c r="E35" s="28">
        <v>4</v>
      </c>
      <c r="F35" s="29">
        <v>1</v>
      </c>
      <c r="G35" s="33">
        <v>400</v>
      </c>
      <c r="H35" s="31">
        <f t="shared" ref="H35:H41" si="4">G35*E35*F35</f>
        <v>1600</v>
      </c>
      <c r="I35" s="56"/>
    </row>
    <row r="36" spans="1:10" s="1" customFormat="1" ht="18">
      <c r="A36" s="117"/>
      <c r="B36" s="110"/>
      <c r="C36" s="32" t="s">
        <v>28</v>
      </c>
      <c r="D36" s="27" t="s">
        <v>26</v>
      </c>
      <c r="E36" s="28">
        <v>5</v>
      </c>
      <c r="F36" s="29">
        <v>1</v>
      </c>
      <c r="G36" s="33">
        <v>400</v>
      </c>
      <c r="H36" s="31">
        <f t="shared" si="4"/>
        <v>2000</v>
      </c>
      <c r="I36" s="56"/>
    </row>
    <row r="37" spans="1:10" s="1" customFormat="1" ht="18">
      <c r="A37" s="116" t="s">
        <v>58</v>
      </c>
      <c r="B37" s="108" t="s">
        <v>59</v>
      </c>
      <c r="C37" s="32" t="s">
        <v>28</v>
      </c>
      <c r="D37" s="27" t="s">
        <v>26</v>
      </c>
      <c r="E37" s="28">
        <v>5</v>
      </c>
      <c r="F37" s="29">
        <v>1</v>
      </c>
      <c r="G37" s="33">
        <v>400</v>
      </c>
      <c r="H37" s="31">
        <f t="shared" si="4"/>
        <v>2000</v>
      </c>
      <c r="I37" s="56"/>
    </row>
    <row r="38" spans="1:10" s="1" customFormat="1" ht="18">
      <c r="A38" s="117"/>
      <c r="B38" s="110"/>
      <c r="C38" s="32" t="s">
        <v>33</v>
      </c>
      <c r="D38" s="27" t="s">
        <v>26</v>
      </c>
      <c r="E38" s="28">
        <v>4</v>
      </c>
      <c r="F38" s="29">
        <v>1</v>
      </c>
      <c r="G38" s="33">
        <v>400</v>
      </c>
      <c r="H38" s="31">
        <f t="shared" si="4"/>
        <v>1600</v>
      </c>
      <c r="I38" s="56"/>
    </row>
    <row r="39" spans="1:10" s="1" customFormat="1" ht="18">
      <c r="A39" s="116" t="s">
        <v>60</v>
      </c>
      <c r="B39" s="108" t="s">
        <v>61</v>
      </c>
      <c r="C39" s="26" t="s">
        <v>32</v>
      </c>
      <c r="D39" s="27" t="s">
        <v>26</v>
      </c>
      <c r="E39" s="28">
        <v>10</v>
      </c>
      <c r="F39" s="29">
        <v>1</v>
      </c>
      <c r="G39" s="30">
        <v>450</v>
      </c>
      <c r="H39" s="31">
        <f t="shared" si="4"/>
        <v>4500</v>
      </c>
      <c r="I39" s="56" t="s">
        <v>62</v>
      </c>
      <c r="J39" s="79"/>
    </row>
    <row r="40" spans="1:10" s="1" customFormat="1" ht="18">
      <c r="A40" s="118"/>
      <c r="B40" s="109"/>
      <c r="C40" s="32" t="s">
        <v>33</v>
      </c>
      <c r="D40" s="27" t="s">
        <v>26</v>
      </c>
      <c r="E40" s="28">
        <v>25</v>
      </c>
      <c r="F40" s="29">
        <v>1</v>
      </c>
      <c r="G40" s="33">
        <v>400</v>
      </c>
      <c r="H40" s="31">
        <f t="shared" si="4"/>
        <v>10000</v>
      </c>
      <c r="I40" s="56"/>
      <c r="J40" s="79"/>
    </row>
    <row r="41" spans="1:10" s="1" customFormat="1" ht="18">
      <c r="A41" s="117"/>
      <c r="B41" s="110"/>
      <c r="C41" s="32" t="s">
        <v>28</v>
      </c>
      <c r="D41" s="27" t="s">
        <v>26</v>
      </c>
      <c r="E41" s="28">
        <v>22</v>
      </c>
      <c r="F41" s="29">
        <v>1</v>
      </c>
      <c r="G41" s="33">
        <v>400</v>
      </c>
      <c r="H41" s="31">
        <f t="shared" si="4"/>
        <v>8800</v>
      </c>
      <c r="I41" s="56"/>
      <c r="J41" s="79"/>
    </row>
    <row r="42" spans="1:10">
      <c r="A42" s="122" t="s">
        <v>46</v>
      </c>
      <c r="B42" s="123"/>
      <c r="C42" s="123"/>
      <c r="D42" s="123"/>
      <c r="E42" s="123"/>
      <c r="F42" s="123"/>
      <c r="G42" s="124"/>
      <c r="H42" s="43">
        <f>SUM(H26:H41)</f>
        <v>87600</v>
      </c>
      <c r="I42" s="54"/>
    </row>
    <row r="43" spans="1:10" ht="18">
      <c r="A43" s="25" t="s">
        <v>8</v>
      </c>
      <c r="B43" s="37" t="s">
        <v>63</v>
      </c>
      <c r="C43" s="37"/>
      <c r="D43" s="37"/>
      <c r="E43" s="38"/>
      <c r="F43" s="39"/>
      <c r="G43" s="40"/>
      <c r="H43" s="76"/>
      <c r="I43" s="55"/>
    </row>
    <row r="44" spans="1:10" ht="34.5" customHeight="1">
      <c r="A44" s="94" t="s">
        <v>64</v>
      </c>
      <c r="B44" s="111" t="s">
        <v>65</v>
      </c>
      <c r="C44" s="59" t="s">
        <v>66</v>
      </c>
      <c r="D44" s="47" t="s">
        <v>67</v>
      </c>
      <c r="E44" s="48">
        <v>4</v>
      </c>
      <c r="F44" s="35">
        <v>1</v>
      </c>
      <c r="G44" s="60">
        <v>3000</v>
      </c>
      <c r="H44" s="50">
        <f t="shared" ref="H44:H48" si="5">G44*E44*F44</f>
        <v>12000</v>
      </c>
      <c r="I44" s="106" t="s">
        <v>68</v>
      </c>
      <c r="J44" s="99"/>
    </row>
    <row r="45" spans="1:10">
      <c r="A45" s="115"/>
      <c r="B45" s="112"/>
      <c r="C45" s="59" t="s">
        <v>69</v>
      </c>
      <c r="D45" s="47" t="s">
        <v>67</v>
      </c>
      <c r="E45" s="48">
        <v>4</v>
      </c>
      <c r="F45" s="35">
        <v>1</v>
      </c>
      <c r="G45" s="60">
        <v>9000</v>
      </c>
      <c r="H45" s="50">
        <f t="shared" si="5"/>
        <v>36000</v>
      </c>
      <c r="I45" s="107"/>
      <c r="J45" s="99"/>
    </row>
    <row r="46" spans="1:10" ht="33">
      <c r="A46" s="95"/>
      <c r="B46" s="77"/>
      <c r="C46" s="46" t="s">
        <v>70</v>
      </c>
      <c r="D46" s="47" t="s">
        <v>71</v>
      </c>
      <c r="E46" s="48">
        <v>4</v>
      </c>
      <c r="F46" s="35">
        <v>1</v>
      </c>
      <c r="G46" s="49">
        <v>2100</v>
      </c>
      <c r="H46" s="50">
        <f t="shared" si="5"/>
        <v>8400</v>
      </c>
      <c r="I46" s="58" t="s">
        <v>72</v>
      </c>
      <c r="J46" s="99"/>
    </row>
    <row r="47" spans="1:10" ht="33">
      <c r="A47" s="44" t="s">
        <v>73</v>
      </c>
      <c r="B47" s="77" t="s">
        <v>74</v>
      </c>
      <c r="C47" s="46" t="s">
        <v>70</v>
      </c>
      <c r="D47" s="47" t="s">
        <v>71</v>
      </c>
      <c r="E47" s="48">
        <v>6</v>
      </c>
      <c r="F47" s="35">
        <v>1</v>
      </c>
      <c r="G47" s="49">
        <v>2100</v>
      </c>
      <c r="H47" s="50">
        <f t="shared" ref="H47" si="6">G47*E47*F47</f>
        <v>12600</v>
      </c>
      <c r="I47" s="58" t="s">
        <v>75</v>
      </c>
      <c r="J47" s="99"/>
    </row>
    <row r="48" spans="1:10" ht="18">
      <c r="A48" s="44" t="s">
        <v>76</v>
      </c>
      <c r="B48" s="77" t="s">
        <v>77</v>
      </c>
      <c r="C48" s="46" t="s">
        <v>78</v>
      </c>
      <c r="D48" s="47" t="s">
        <v>67</v>
      </c>
      <c r="E48" s="48">
        <v>1</v>
      </c>
      <c r="F48" s="35">
        <v>1</v>
      </c>
      <c r="G48" s="49">
        <v>1600</v>
      </c>
      <c r="H48" s="50">
        <f t="shared" si="5"/>
        <v>1600</v>
      </c>
      <c r="I48" s="58" t="s">
        <v>79</v>
      </c>
      <c r="J48" s="99"/>
    </row>
    <row r="49" spans="1:9">
      <c r="A49" s="122" t="s">
        <v>46</v>
      </c>
      <c r="B49" s="123"/>
      <c r="C49" s="123"/>
      <c r="D49" s="123"/>
      <c r="E49" s="123"/>
      <c r="F49" s="123"/>
      <c r="G49" s="124"/>
      <c r="H49" s="43">
        <f>SUM(H44:H48)</f>
        <v>70600</v>
      </c>
      <c r="I49" s="54"/>
    </row>
    <row r="50" spans="1:9">
      <c r="A50" s="113" t="s">
        <v>80</v>
      </c>
      <c r="B50" s="113"/>
      <c r="C50" s="113"/>
      <c r="D50" s="113"/>
      <c r="E50" s="113"/>
      <c r="F50" s="113"/>
      <c r="G50" s="113"/>
      <c r="H50" s="43">
        <f>H24+H42+H49</f>
        <v>317300</v>
      </c>
      <c r="I50" s="54"/>
    </row>
    <row r="52" spans="1:9" ht="42" customHeight="1">
      <c r="A52" s="114"/>
      <c r="B52" s="114"/>
      <c r="C52" s="114"/>
      <c r="D52" s="114"/>
      <c r="E52" s="114"/>
      <c r="F52" s="114"/>
      <c r="G52" s="114"/>
      <c r="H52" s="114"/>
    </row>
    <row r="53" spans="1:9">
      <c r="A53" s="52" t="s">
        <v>81</v>
      </c>
    </row>
  </sheetData>
  <mergeCells count="46">
    <mergeCell ref="A2:C2"/>
    <mergeCell ref="B6:I6"/>
    <mergeCell ref="A24:G24"/>
    <mergeCell ref="A42:G42"/>
    <mergeCell ref="A49:G49"/>
    <mergeCell ref="A44:A46"/>
    <mergeCell ref="B7:B8"/>
    <mergeCell ref="B9:B11"/>
    <mergeCell ref="B12:B13"/>
    <mergeCell ref="B16:B17"/>
    <mergeCell ref="B18:B19"/>
    <mergeCell ref="B20:B21"/>
    <mergeCell ref="B22:B23"/>
    <mergeCell ref="B26:B27"/>
    <mergeCell ref="B28:B29"/>
    <mergeCell ref="B30:B31"/>
    <mergeCell ref="A50:G50"/>
    <mergeCell ref="A52:H52"/>
    <mergeCell ref="A7:A8"/>
    <mergeCell ref="A9:A11"/>
    <mergeCell ref="A12:A13"/>
    <mergeCell ref="A16:A17"/>
    <mergeCell ref="A18:A19"/>
    <mergeCell ref="A20:A21"/>
    <mergeCell ref="A22:A23"/>
    <mergeCell ref="A26:A27"/>
    <mergeCell ref="A28:A29"/>
    <mergeCell ref="A30:A31"/>
    <mergeCell ref="A32:A34"/>
    <mergeCell ref="A35:A36"/>
    <mergeCell ref="A37:A38"/>
    <mergeCell ref="A39:A41"/>
    <mergeCell ref="A14:A15"/>
    <mergeCell ref="B14:B15"/>
    <mergeCell ref="J26:J27"/>
    <mergeCell ref="J44:J48"/>
    <mergeCell ref="I7:I8"/>
    <mergeCell ref="I18:I19"/>
    <mergeCell ref="I20:I21"/>
    <mergeCell ref="I30:I31"/>
    <mergeCell ref="I44:I45"/>
    <mergeCell ref="B32:B34"/>
    <mergeCell ref="B35:B36"/>
    <mergeCell ref="B37:B38"/>
    <mergeCell ref="B39:B41"/>
    <mergeCell ref="B44:B45"/>
  </mergeCells>
  <phoneticPr fontId="30" type="noConversion"/>
  <pageMargins left="0.7" right="0.7" top="0.75" bottom="0.75" header="0.3" footer="0.3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4"/>
  <sheetViews>
    <sheetView zoomScale="85" zoomScaleNormal="85" workbookViewId="0">
      <selection activeCell="A2" sqref="A2:I21"/>
    </sheetView>
  </sheetViews>
  <sheetFormatPr defaultColWidth="9" defaultRowHeight="17.25"/>
  <cols>
    <col min="1" max="1" width="6.125" style="2" customWidth="1"/>
    <col min="2" max="2" width="55.12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9" ht="27.75">
      <c r="A2" s="93" t="s">
        <v>82</v>
      </c>
      <c r="B2" s="93"/>
      <c r="C2" s="93"/>
      <c r="D2" s="8"/>
      <c r="E2" s="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3"/>
      <c r="B4" s="14" t="s">
        <v>13</v>
      </c>
      <c r="C4" s="15"/>
      <c r="D4" s="16"/>
      <c r="E4" s="17"/>
      <c r="F4" s="17"/>
      <c r="G4" s="9"/>
      <c r="H4" s="18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119" t="s">
        <v>22</v>
      </c>
      <c r="C6" s="120"/>
      <c r="D6" s="120"/>
      <c r="E6" s="120"/>
      <c r="F6" s="120"/>
      <c r="G6" s="120"/>
      <c r="H6" s="120"/>
      <c r="I6" s="121"/>
    </row>
    <row r="7" spans="1:9">
      <c r="A7" s="94" t="s">
        <v>83</v>
      </c>
      <c r="B7" s="108" t="s">
        <v>84</v>
      </c>
      <c r="C7" s="59" t="s">
        <v>32</v>
      </c>
      <c r="D7" s="47" t="s">
        <v>26</v>
      </c>
      <c r="E7" s="48">
        <v>8</v>
      </c>
      <c r="F7" s="35">
        <v>1</v>
      </c>
      <c r="G7" s="60">
        <v>450</v>
      </c>
      <c r="H7" s="50">
        <f>G7*E7*F7</f>
        <v>3600</v>
      </c>
      <c r="I7" s="54"/>
    </row>
    <row r="8" spans="1:9">
      <c r="A8" s="115"/>
      <c r="B8" s="109"/>
      <c r="C8" s="46" t="s">
        <v>28</v>
      </c>
      <c r="D8" s="47" t="s">
        <v>26</v>
      </c>
      <c r="E8" s="48">
        <v>48</v>
      </c>
      <c r="F8" s="35">
        <v>1</v>
      </c>
      <c r="G8" s="49">
        <v>400</v>
      </c>
      <c r="H8" s="50">
        <f>G8*E8*F8</f>
        <v>19200</v>
      </c>
      <c r="I8" s="54"/>
    </row>
    <row r="9" spans="1:9">
      <c r="A9" s="95"/>
      <c r="B9" s="110"/>
      <c r="C9" s="59" t="s">
        <v>33</v>
      </c>
      <c r="D9" s="47" t="s">
        <v>26</v>
      </c>
      <c r="E9" s="48">
        <v>8</v>
      </c>
      <c r="F9" s="35">
        <v>1</v>
      </c>
      <c r="G9" s="61">
        <v>400</v>
      </c>
      <c r="H9" s="50">
        <f>G9*E9*F9</f>
        <v>3200</v>
      </c>
      <c r="I9" s="54"/>
    </row>
    <row r="10" spans="1:9" ht="27" customHeight="1">
      <c r="A10" s="116" t="s">
        <v>85</v>
      </c>
      <c r="B10" s="125" t="s">
        <v>86</v>
      </c>
      <c r="C10" s="59" t="s">
        <v>32</v>
      </c>
      <c r="D10" s="27" t="s">
        <v>26</v>
      </c>
      <c r="E10" s="28">
        <v>5</v>
      </c>
      <c r="F10" s="35">
        <v>1</v>
      </c>
      <c r="G10" s="61">
        <v>450</v>
      </c>
      <c r="H10" s="31">
        <f>G10*E10*F10</f>
        <v>2250</v>
      </c>
      <c r="I10" s="102" t="s">
        <v>87</v>
      </c>
    </row>
    <row r="11" spans="1:9" ht="27" customHeight="1">
      <c r="A11" s="117"/>
      <c r="B11" s="97"/>
      <c r="C11" s="32" t="s">
        <v>28</v>
      </c>
      <c r="D11" s="27" t="s">
        <v>26</v>
      </c>
      <c r="E11" s="28">
        <v>18</v>
      </c>
      <c r="F11" s="35">
        <v>1</v>
      </c>
      <c r="G11" s="33">
        <v>400</v>
      </c>
      <c r="H11" s="31">
        <f>G11*E11*F11</f>
        <v>7200</v>
      </c>
      <c r="I11" s="103"/>
    </row>
    <row r="12" spans="1:9">
      <c r="A12" s="122" t="s">
        <v>46</v>
      </c>
      <c r="B12" s="123"/>
      <c r="C12" s="123"/>
      <c r="D12" s="123"/>
      <c r="E12" s="123"/>
      <c r="F12" s="123"/>
      <c r="G12" s="124"/>
      <c r="H12" s="36">
        <f>SUM(H7:H11)</f>
        <v>35450</v>
      </c>
      <c r="I12" s="54"/>
    </row>
    <row r="13" spans="1:9" ht="18">
      <c r="A13" s="25" t="s">
        <v>6</v>
      </c>
      <c r="B13" s="37" t="s">
        <v>47</v>
      </c>
      <c r="C13" s="37"/>
      <c r="D13" s="37"/>
      <c r="E13" s="38"/>
      <c r="F13" s="39"/>
      <c r="G13" s="40"/>
      <c r="H13" s="41"/>
      <c r="I13" s="55"/>
    </row>
    <row r="14" spans="1:9" s="1" customFormat="1" ht="18">
      <c r="A14" s="116" t="s">
        <v>48</v>
      </c>
      <c r="B14" s="127" t="s">
        <v>88</v>
      </c>
      <c r="C14" s="63" t="s">
        <v>32</v>
      </c>
      <c r="D14" s="64" t="s">
        <v>26</v>
      </c>
      <c r="E14" s="65">
        <v>8</v>
      </c>
      <c r="F14" s="29">
        <v>1</v>
      </c>
      <c r="G14" s="30">
        <v>450</v>
      </c>
      <c r="H14" s="31">
        <f>G14*E14*F14</f>
        <v>3600</v>
      </c>
      <c r="I14" s="67" t="s">
        <v>89</v>
      </c>
    </row>
    <row r="15" spans="1:9" s="1" customFormat="1" ht="18">
      <c r="A15" s="118"/>
      <c r="B15" s="128"/>
      <c r="C15" s="66" t="s">
        <v>28</v>
      </c>
      <c r="D15" s="64" t="s">
        <v>26</v>
      </c>
      <c r="E15" s="65">
        <v>15</v>
      </c>
      <c r="F15" s="29">
        <v>1</v>
      </c>
      <c r="G15" s="33">
        <v>400</v>
      </c>
      <c r="H15" s="31">
        <f>G15*E15*F15</f>
        <v>6000</v>
      </c>
      <c r="I15" s="56"/>
    </row>
    <row r="16" spans="1:9" s="1" customFormat="1" ht="18">
      <c r="A16" s="117"/>
      <c r="B16" s="129"/>
      <c r="C16" s="66" t="s">
        <v>33</v>
      </c>
      <c r="D16" s="64" t="s">
        <v>26</v>
      </c>
      <c r="E16" s="65">
        <v>25</v>
      </c>
      <c r="F16" s="29">
        <v>1</v>
      </c>
      <c r="G16" s="33">
        <v>400</v>
      </c>
      <c r="H16" s="31">
        <f>G16*E16*F16</f>
        <v>10000</v>
      </c>
      <c r="I16" s="56"/>
    </row>
    <row r="17" spans="1:9">
      <c r="A17" s="122" t="s">
        <v>46</v>
      </c>
      <c r="B17" s="123"/>
      <c r="C17" s="123"/>
      <c r="D17" s="123"/>
      <c r="E17" s="123"/>
      <c r="F17" s="123"/>
      <c r="G17" s="124"/>
      <c r="H17" s="43">
        <f>SUM(H14:H16)</f>
        <v>19600</v>
      </c>
      <c r="I17" s="54"/>
    </row>
    <row r="18" spans="1:9" ht="18">
      <c r="A18" s="25" t="s">
        <v>8</v>
      </c>
      <c r="B18" s="37" t="s">
        <v>63</v>
      </c>
      <c r="C18" s="37"/>
      <c r="D18" s="37"/>
      <c r="E18" s="38"/>
      <c r="F18" s="39"/>
      <c r="G18" s="40"/>
      <c r="H18" s="41"/>
      <c r="I18" s="55"/>
    </row>
    <row r="19" spans="1:9" ht="33">
      <c r="A19" s="44" t="s">
        <v>90</v>
      </c>
      <c r="B19" s="34" t="s">
        <v>74</v>
      </c>
      <c r="C19" s="46" t="s">
        <v>70</v>
      </c>
      <c r="D19" s="47" t="s">
        <v>71</v>
      </c>
      <c r="E19" s="48">
        <v>8</v>
      </c>
      <c r="F19" s="35">
        <v>1</v>
      </c>
      <c r="G19" s="49">
        <v>2100</v>
      </c>
      <c r="H19" s="50">
        <f>G19*E19*F19</f>
        <v>16800</v>
      </c>
      <c r="I19" s="58" t="s">
        <v>75</v>
      </c>
    </row>
    <row r="20" spans="1:9">
      <c r="A20" s="122" t="s">
        <v>46</v>
      </c>
      <c r="B20" s="123"/>
      <c r="C20" s="123"/>
      <c r="D20" s="123"/>
      <c r="E20" s="123"/>
      <c r="F20" s="123"/>
      <c r="G20" s="124"/>
      <c r="H20" s="36">
        <f>SUM(H19:H19)</f>
        <v>16800</v>
      </c>
      <c r="I20" s="54"/>
    </row>
    <row r="21" spans="1:9" ht="18">
      <c r="A21" s="113" t="s">
        <v>80</v>
      </c>
      <c r="B21" s="113"/>
      <c r="C21" s="113"/>
      <c r="D21" s="113"/>
      <c r="E21" s="113"/>
      <c r="F21" s="113"/>
      <c r="G21" s="113"/>
      <c r="H21" s="51">
        <f>H12+H17+H20</f>
        <v>71850</v>
      </c>
      <c r="I21" s="57"/>
    </row>
    <row r="23" spans="1:9" ht="42" customHeight="1">
      <c r="A23" s="114"/>
      <c r="B23" s="114"/>
      <c r="C23" s="114"/>
      <c r="D23" s="114"/>
      <c r="E23" s="114"/>
      <c r="F23" s="114"/>
      <c r="G23" s="114"/>
      <c r="H23" s="114"/>
    </row>
    <row r="24" spans="1:9">
      <c r="A24" s="52" t="s">
        <v>81</v>
      </c>
    </row>
  </sheetData>
  <mergeCells count="14">
    <mergeCell ref="A2:C2"/>
    <mergeCell ref="B6:I6"/>
    <mergeCell ref="A12:G12"/>
    <mergeCell ref="A17:G17"/>
    <mergeCell ref="A20:G20"/>
    <mergeCell ref="I10:I11"/>
    <mergeCell ref="A21:G21"/>
    <mergeCell ref="A23:H23"/>
    <mergeCell ref="A7:A9"/>
    <mergeCell ref="A10:A11"/>
    <mergeCell ref="A14:A16"/>
    <mergeCell ref="B7:B9"/>
    <mergeCell ref="B10:B11"/>
    <mergeCell ref="B14:B16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5"/>
  <sheetViews>
    <sheetView zoomScale="85" zoomScaleNormal="85" workbookViewId="0">
      <selection activeCell="K20" sqref="K20"/>
    </sheetView>
  </sheetViews>
  <sheetFormatPr defaultColWidth="9" defaultRowHeight="17.25"/>
  <cols>
    <col min="1" max="1" width="6.125" style="2" customWidth="1"/>
    <col min="2" max="2" width="50.75" style="3" customWidth="1"/>
    <col min="3" max="3" width="20.625" style="4" customWidth="1"/>
    <col min="4" max="4" width="8.125" style="3" customWidth="1"/>
    <col min="5" max="5" width="5.625" style="5" customWidth="1"/>
    <col min="6" max="6" width="6.125" style="5" customWidth="1"/>
    <col min="7" max="7" width="11.625" style="6" customWidth="1"/>
    <col min="8" max="8" width="14.375" style="7" customWidth="1"/>
    <col min="9" max="9" width="32" style="3" customWidth="1"/>
    <col min="10" max="16384" width="9" style="3"/>
  </cols>
  <sheetData>
    <row r="2" spans="1:9" ht="27.75">
      <c r="A2" s="93" t="s">
        <v>91</v>
      </c>
      <c r="B2" s="93"/>
      <c r="C2" s="93"/>
      <c r="D2" s="8"/>
      <c r="E2" s="8"/>
      <c r="G2" s="9"/>
    </row>
    <row r="3" spans="1:9" ht="35.25">
      <c r="A3" s="10"/>
      <c r="B3" s="11" t="s">
        <v>0</v>
      </c>
      <c r="C3" s="12" t="s">
        <v>1</v>
      </c>
      <c r="G3" s="9"/>
    </row>
    <row r="4" spans="1:9" ht="37.35" customHeight="1">
      <c r="A4" s="13"/>
      <c r="B4" s="14" t="s">
        <v>13</v>
      </c>
      <c r="C4" s="15"/>
      <c r="D4" s="16"/>
      <c r="E4" s="17"/>
      <c r="F4" s="17"/>
      <c r="G4" s="9"/>
      <c r="H4" s="18"/>
    </row>
    <row r="5" spans="1:9" ht="18">
      <c r="A5" s="19" t="s">
        <v>14</v>
      </c>
      <c r="B5" s="20" t="s">
        <v>15</v>
      </c>
      <c r="C5" s="20"/>
      <c r="D5" s="21" t="s">
        <v>16</v>
      </c>
      <c r="E5" s="21" t="s">
        <v>17</v>
      </c>
      <c r="F5" s="22" t="s">
        <v>18</v>
      </c>
      <c r="G5" s="23" t="s">
        <v>19</v>
      </c>
      <c r="H5" s="24" t="s">
        <v>20</v>
      </c>
      <c r="I5" s="53" t="s">
        <v>21</v>
      </c>
    </row>
    <row r="6" spans="1:9" ht="18">
      <c r="A6" s="25">
        <v>1</v>
      </c>
      <c r="B6" s="119" t="s">
        <v>22</v>
      </c>
      <c r="C6" s="120"/>
      <c r="D6" s="120"/>
      <c r="E6" s="120"/>
      <c r="F6" s="120"/>
      <c r="G6" s="120"/>
      <c r="H6" s="120"/>
      <c r="I6" s="121"/>
    </row>
    <row r="7" spans="1:9" s="1" customFormat="1">
      <c r="A7" s="116" t="s">
        <v>83</v>
      </c>
      <c r="B7" s="127" t="s">
        <v>92</v>
      </c>
      <c r="C7" s="26" t="s">
        <v>32</v>
      </c>
      <c r="D7" s="27" t="s">
        <v>26</v>
      </c>
      <c r="E7" s="28">
        <v>10</v>
      </c>
      <c r="F7" s="29">
        <v>1</v>
      </c>
      <c r="G7" s="30">
        <v>450</v>
      </c>
      <c r="H7" s="31">
        <f>G7*E7*F7</f>
        <v>4500</v>
      </c>
      <c r="I7" s="133" t="s">
        <v>93</v>
      </c>
    </row>
    <row r="8" spans="1:9" s="1" customFormat="1">
      <c r="A8" s="117"/>
      <c r="B8" s="129"/>
      <c r="C8" s="32" t="s">
        <v>28</v>
      </c>
      <c r="D8" s="27" t="s">
        <v>26</v>
      </c>
      <c r="E8" s="28">
        <v>20</v>
      </c>
      <c r="F8" s="29">
        <v>1</v>
      </c>
      <c r="G8" s="33">
        <v>400</v>
      </c>
      <c r="H8" s="31">
        <f t="shared" ref="H8" si="0">G8*E8*F8</f>
        <v>8000</v>
      </c>
      <c r="I8" s="134"/>
    </row>
    <row r="9" spans="1:9" s="1" customFormat="1">
      <c r="A9" s="116" t="s">
        <v>85</v>
      </c>
      <c r="B9" s="108" t="s">
        <v>94</v>
      </c>
      <c r="C9" s="26" t="s">
        <v>32</v>
      </c>
      <c r="D9" s="27" t="s">
        <v>26</v>
      </c>
      <c r="E9" s="28">
        <v>5</v>
      </c>
      <c r="F9" s="29">
        <v>1</v>
      </c>
      <c r="G9" s="30">
        <v>450</v>
      </c>
      <c r="H9" s="31">
        <f t="shared" ref="H9:H10" si="1">G9*E9*F9</f>
        <v>2250</v>
      </c>
      <c r="I9" s="102" t="s">
        <v>87</v>
      </c>
    </row>
    <row r="10" spans="1:9">
      <c r="A10" s="117"/>
      <c r="B10" s="110"/>
      <c r="C10" s="32" t="s">
        <v>28</v>
      </c>
      <c r="D10" s="27" t="s">
        <v>26</v>
      </c>
      <c r="E10" s="28">
        <v>18</v>
      </c>
      <c r="F10" s="35">
        <v>1</v>
      </c>
      <c r="G10" s="33">
        <v>400</v>
      </c>
      <c r="H10" s="31">
        <f t="shared" si="1"/>
        <v>7200</v>
      </c>
      <c r="I10" s="103"/>
    </row>
    <row r="11" spans="1:9">
      <c r="A11" s="122" t="s">
        <v>46</v>
      </c>
      <c r="B11" s="123"/>
      <c r="C11" s="123"/>
      <c r="D11" s="123"/>
      <c r="E11" s="123"/>
      <c r="F11" s="123"/>
      <c r="G11" s="124"/>
      <c r="H11" s="36">
        <f>SUM(H7:H10)</f>
        <v>21950</v>
      </c>
      <c r="I11" s="54"/>
    </row>
    <row r="12" spans="1:9" ht="18">
      <c r="A12" s="25" t="s">
        <v>6</v>
      </c>
      <c r="B12" s="37" t="s">
        <v>47</v>
      </c>
      <c r="C12" s="37"/>
      <c r="D12" s="37"/>
      <c r="E12" s="38"/>
      <c r="F12" s="39"/>
      <c r="G12" s="40"/>
      <c r="H12" s="41"/>
      <c r="I12" s="55"/>
    </row>
    <row r="13" spans="1:9" s="1" customFormat="1" ht="26.1" customHeight="1">
      <c r="A13" s="116" t="s">
        <v>95</v>
      </c>
      <c r="B13" s="108" t="s">
        <v>96</v>
      </c>
      <c r="C13" s="26" t="s">
        <v>32</v>
      </c>
      <c r="D13" s="27" t="s">
        <v>26</v>
      </c>
      <c r="E13" s="28">
        <v>12</v>
      </c>
      <c r="F13" s="29">
        <v>1</v>
      </c>
      <c r="G13" s="30">
        <v>450</v>
      </c>
      <c r="H13" s="31">
        <f>G13*E13*F13</f>
        <v>5400</v>
      </c>
      <c r="I13" s="56" t="s">
        <v>97</v>
      </c>
    </row>
    <row r="14" spans="1:9" s="1" customFormat="1" ht="26.1" customHeight="1">
      <c r="A14" s="117"/>
      <c r="B14" s="109"/>
      <c r="C14" s="32" t="s">
        <v>28</v>
      </c>
      <c r="D14" s="27" t="s">
        <v>26</v>
      </c>
      <c r="E14" s="28">
        <v>35</v>
      </c>
      <c r="F14" s="29">
        <v>1</v>
      </c>
      <c r="G14" s="33">
        <v>400</v>
      </c>
      <c r="H14" s="31">
        <f>G14*E14*F14</f>
        <v>14000</v>
      </c>
      <c r="I14" s="56"/>
    </row>
    <row r="15" spans="1:9" s="1" customFormat="1" ht="27" customHeight="1">
      <c r="A15" s="116" t="s">
        <v>50</v>
      </c>
      <c r="B15" s="108" t="s">
        <v>98</v>
      </c>
      <c r="C15" s="26" t="s">
        <v>32</v>
      </c>
      <c r="D15" s="27" t="s">
        <v>26</v>
      </c>
      <c r="E15" s="28">
        <v>12</v>
      </c>
      <c r="F15" s="29">
        <v>1</v>
      </c>
      <c r="G15" s="42">
        <v>450</v>
      </c>
      <c r="H15" s="31">
        <f>G15*E15*F15</f>
        <v>5400</v>
      </c>
      <c r="I15" s="57"/>
    </row>
    <row r="16" spans="1:9" s="1" customFormat="1" ht="24.95" customHeight="1">
      <c r="A16" s="118"/>
      <c r="B16" s="109"/>
      <c r="C16" s="32" t="s">
        <v>33</v>
      </c>
      <c r="D16" s="27" t="s">
        <v>26</v>
      </c>
      <c r="E16" s="28">
        <v>20</v>
      </c>
      <c r="F16" s="29">
        <v>1</v>
      </c>
      <c r="G16" s="33">
        <v>400</v>
      </c>
      <c r="H16" s="31">
        <f>G16*E16*F16</f>
        <v>8000</v>
      </c>
      <c r="I16" s="56"/>
    </row>
    <row r="17" spans="1:9" s="1" customFormat="1" ht="18">
      <c r="A17" s="117"/>
      <c r="B17" s="110"/>
      <c r="C17" s="32" t="s">
        <v>28</v>
      </c>
      <c r="D17" s="27" t="s">
        <v>26</v>
      </c>
      <c r="E17" s="28">
        <v>12</v>
      </c>
      <c r="F17" s="29">
        <v>1</v>
      </c>
      <c r="G17" s="33">
        <v>400</v>
      </c>
      <c r="H17" s="31">
        <f>G17*E17*F17</f>
        <v>4800</v>
      </c>
      <c r="I17" s="56"/>
    </row>
    <row r="18" spans="1:9">
      <c r="A18" s="122" t="s">
        <v>46</v>
      </c>
      <c r="B18" s="123"/>
      <c r="C18" s="123"/>
      <c r="D18" s="123"/>
      <c r="E18" s="123"/>
      <c r="F18" s="123"/>
      <c r="G18" s="124"/>
      <c r="H18" s="43">
        <f>SUM(H13:H17)</f>
        <v>37600</v>
      </c>
      <c r="I18" s="54"/>
    </row>
    <row r="19" spans="1:9" ht="18">
      <c r="A19" s="25" t="s">
        <v>8</v>
      </c>
      <c r="B19" s="37" t="s">
        <v>63</v>
      </c>
      <c r="C19" s="37"/>
      <c r="D19" s="37"/>
      <c r="E19" s="38"/>
      <c r="F19" s="39"/>
      <c r="G19" s="40"/>
      <c r="H19" s="41"/>
      <c r="I19" s="55"/>
    </row>
    <row r="20" spans="1:9" ht="33">
      <c r="A20" s="44" t="s">
        <v>90</v>
      </c>
      <c r="B20" s="45" t="s">
        <v>74</v>
      </c>
      <c r="C20" s="46" t="s">
        <v>70</v>
      </c>
      <c r="D20" s="47" t="s">
        <v>71</v>
      </c>
      <c r="E20" s="48">
        <v>10</v>
      </c>
      <c r="F20" s="35">
        <v>1</v>
      </c>
      <c r="G20" s="49">
        <v>2100</v>
      </c>
      <c r="H20" s="50">
        <f>G20*E20*F20</f>
        <v>21000</v>
      </c>
      <c r="I20" s="58" t="s">
        <v>75</v>
      </c>
    </row>
    <row r="21" spans="1:9">
      <c r="A21" s="122" t="s">
        <v>46</v>
      </c>
      <c r="B21" s="123"/>
      <c r="C21" s="123"/>
      <c r="D21" s="123"/>
      <c r="E21" s="123"/>
      <c r="F21" s="123"/>
      <c r="G21" s="124"/>
      <c r="H21" s="36">
        <f>SUM(H20)</f>
        <v>21000</v>
      </c>
      <c r="I21" s="54"/>
    </row>
    <row r="22" spans="1:9" ht="18">
      <c r="A22" s="130" t="s">
        <v>80</v>
      </c>
      <c r="B22" s="131"/>
      <c r="C22" s="131"/>
      <c r="D22" s="131"/>
      <c r="E22" s="131"/>
      <c r="F22" s="131"/>
      <c r="G22" s="132"/>
      <c r="H22" s="51">
        <f>H11+H18+H21</f>
        <v>80550</v>
      </c>
      <c r="I22" s="57"/>
    </row>
    <row r="24" spans="1:9">
      <c r="A24" s="114"/>
      <c r="B24" s="114"/>
      <c r="C24" s="114"/>
      <c r="D24" s="114"/>
      <c r="E24" s="114"/>
      <c r="F24" s="114"/>
      <c r="G24" s="114"/>
      <c r="H24" s="114"/>
    </row>
    <row r="25" spans="1:9">
      <c r="A25" s="52" t="s">
        <v>81</v>
      </c>
    </row>
  </sheetData>
  <mergeCells count="17">
    <mergeCell ref="A2:C2"/>
    <mergeCell ref="B6:I6"/>
    <mergeCell ref="A11:G11"/>
    <mergeCell ref="A18:G18"/>
    <mergeCell ref="A21:G21"/>
    <mergeCell ref="I7:I8"/>
    <mergeCell ref="I9:I10"/>
    <mergeCell ref="A22:G22"/>
    <mergeCell ref="A24:H24"/>
    <mergeCell ref="A7:A8"/>
    <mergeCell ref="A9:A10"/>
    <mergeCell ref="A13:A14"/>
    <mergeCell ref="A15:A17"/>
    <mergeCell ref="B7:B8"/>
    <mergeCell ref="B9:B10"/>
    <mergeCell ref="B13:B14"/>
    <mergeCell ref="B15:B17"/>
  </mergeCells>
  <phoneticPr fontId="3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品牌策略总报价</vt:lpstr>
      <vt:lpstr>Q2季度品牌报价</vt:lpstr>
      <vt:lpstr>Q3季度品牌报价</vt:lpstr>
      <vt:lpstr>Q4季度品牌报价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cp:lastPrinted>2021-10-25T08:55:00Z</cp:lastPrinted>
  <dcterms:created xsi:type="dcterms:W3CDTF">2014-02-12T08:04:00Z</dcterms:created>
  <dcterms:modified xsi:type="dcterms:W3CDTF">2022-05-25T06:28:49Z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BB6457556EE6495BABD86C1925A55AD5</vt:lpwstr>
  </property>
  <property fmtid="{D5CDD505-2E9C-101B-9397-08002B2CF9AE}" pid="10" name="KSOProductBuildVer">
    <vt:lpwstr>2052-11.1.0.11365</vt:lpwstr>
  </property>
  <property fmtid="{D5CDD505-2E9C-101B-9397-08002B2CF9AE}" pid="11" name="commondata">
    <vt:lpwstr>eyJoZGlkIjoiYzU3MmFlNzcxODc1NWRjMzk3ZTFlMWY5ZTlkYzUzZTQifQ==</vt:lpwstr>
  </property>
</Properties>
</file>