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报价单" sheetId="7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3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F13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G13" authorId="0">
      <text>
        <r>
          <rPr>
            <b/>
            <sz val="9"/>
            <rFont val="宋体"/>
            <charset val="134"/>
          </rPr>
          <t>使用次数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<sst xmlns="http://schemas.openxmlformats.org/spreadsheetml/2006/main" count="61" uniqueCount="54">
  <si>
    <t>Quotation Summary 报价总表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</si>
  <si>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</si>
  <si>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</si>
  <si>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</si>
  <si>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</si>
  <si>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</si>
  <si>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该报价为以往案例参考，暂不计入总报价中</t>
  </si>
  <si>
    <t>总计 Total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</si>
  <si>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</si>
  <si>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</si>
  <si>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</si>
  <si>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</si>
  <si>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</si>
  <si>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</si>
  <si>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</si>
  <si>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</si>
  <si>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创意文案</t>
  </si>
  <si>
    <t>1-1</t>
  </si>
  <si>
    <t>脚本撰写</t>
  </si>
  <si>
    <t>手绘长图文脚本撰写（3D心脏模型&amp;3D肺模型）</t>
  </si>
  <si>
    <t>时</t>
  </si>
  <si>
    <t>1-2</t>
  </si>
  <si>
    <t>H5脚本撰写</t>
  </si>
  <si>
    <t>Total</t>
  </si>
  <si>
    <t>医学支持</t>
  </si>
  <si>
    <t>2-1</t>
  </si>
  <si>
    <t>医学解读</t>
  </si>
  <si>
    <t>长图文板块医学服务支持</t>
  </si>
  <si>
    <t>2-2</t>
  </si>
  <si>
    <t>H5板块医学服务支持</t>
  </si>
  <si>
    <t>创意设计</t>
  </si>
  <si>
    <t>3-1</t>
  </si>
  <si>
    <t>手绘长图文</t>
  </si>
  <si>
    <t>以画面数量计算，暂定20张原创手绘图/篇</t>
  </si>
  <si>
    <t>幅</t>
  </si>
  <si>
    <t>创意H5</t>
  </si>
  <si>
    <t>4-1</t>
  </si>
  <si>
    <t>H5页面</t>
  </si>
  <si>
    <t>画面设计-H5页面设计，预计16P</t>
  </si>
  <si>
    <t>屏</t>
  </si>
  <si>
    <t>4-2</t>
  </si>
  <si>
    <t>H5页面动画展示</t>
  </si>
  <si>
    <t>已有设计h5动画效果演示</t>
  </si>
  <si>
    <t>页</t>
  </si>
  <si>
    <t>4-3</t>
  </si>
  <si>
    <t>H5后台数据收集</t>
  </si>
  <si>
    <t>表单提交数据后台收集导出（含后台查看系统）</t>
  </si>
  <si>
    <t>个</t>
  </si>
  <si>
    <t>4-4</t>
  </si>
  <si>
    <t>H5交互系统</t>
  </si>
  <si>
    <t>预计六个工作日（以8小时/天计算）完成，含上线测试</t>
  </si>
  <si>
    <t>小时</t>
  </si>
  <si>
    <t>税 Tax</t>
  </si>
  <si>
    <t>Total Amount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</si>
</sst>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0_);\(0\)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(* #,##0.00_);_(* \(#,##0.00\);_(* &quot;-&quot;??_);_(@_)"/>
    <numFmt numFmtId="44" formatCode="_ &quot;￥&quot;* #,##0.00_ ;_ &quot;￥&quot;* \-#,##0.00_ ;_ &quot;￥&quot;* &quot;-&quot;??_ ;_ @_ "/>
    <numFmt numFmtId="178" formatCode="#,##0.00_ "/>
    <numFmt numFmtId="179" formatCode="0.00_ "/>
    <numFmt numFmtId="180" formatCode="#,##0.00_ ;[Red]\-#,##0.00\ "/>
  </numFmts>
  <fonts count="49">
    <font>
      <sz val="12"/>
      <name val="宋体"/>
      <charset val="134"/>
    </font>
    <font>
      <sz val="16"/>
      <name val="微软雅黑"/>
      <charset val="134"/>
    </font>
    <font>
      <sz val="12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sz val="10"/>
      <color indexed="10"/>
      <name val="微软雅黑"/>
      <charset val="134"/>
    </font>
    <font>
      <sz val="12"/>
      <color theme="0" tint="-0.499984740745262"/>
      <name val="微软雅黑"/>
      <charset val="134"/>
    </font>
    <font>
      <sz val="10"/>
      <color theme="0" tint="-0.499984740745262"/>
      <name val="宋体"/>
      <charset val="134"/>
    </font>
    <font>
      <b/>
      <sz val="11"/>
      <color indexed="9"/>
      <name val="微软雅黑"/>
      <charset val="134"/>
    </font>
    <font>
      <b/>
      <sz val="12"/>
      <name val="微软雅黑"/>
      <charset val="134"/>
    </font>
    <font>
      <sz val="10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sz val="11"/>
      <name val="微软雅黑"/>
      <charset val="134"/>
    </font>
    <font>
      <b/>
      <u/>
      <sz val="12"/>
      <name val="微软雅黑"/>
      <charset val="134"/>
    </font>
    <font>
      <sz val="11"/>
      <color indexed="8"/>
      <name val="宋体"/>
      <charset val="134"/>
    </font>
    <font>
      <sz val="10"/>
      <name val="Verdana"/>
      <charset val="134"/>
    </font>
    <font>
      <sz val="11"/>
      <color indexed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62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20"/>
      <name val="Calibri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9"/>
      <name val="宋体"/>
      <charset val="134"/>
    </font>
    <font>
      <sz val="11"/>
      <color indexed="20"/>
      <name val="ＭＳ Ｐゴシック"/>
      <charset val="128"/>
    </font>
    <font>
      <b/>
      <sz val="18"/>
      <color indexed="56"/>
      <name val="ＭＳ Ｐゴシック"/>
      <charset val="128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0"/>
      <color indexed="8"/>
      <name val="Arial"/>
      <charset val="134"/>
    </font>
    <font>
      <sz val="11"/>
      <color indexed="17"/>
      <name val="Calibri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17"/>
      <name val="ＭＳ Ｐゴシック"/>
      <charset val="128"/>
    </font>
    <font>
      <b/>
      <sz val="9"/>
      <name val="宋体"/>
      <charset val="134"/>
    </font>
    <font>
      <sz val="9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2">
    <xf numFmtId="0" fontId="0" fillId="0" borderId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4" fillId="0" borderId="0">
      <alignment vertical="top"/>
    </xf>
    <xf numFmtId="0" fontId="18" fillId="10" borderId="0" applyNumberFormat="0" applyBorder="0" applyAlignment="0" applyProtection="0">
      <alignment vertical="center"/>
    </xf>
    <xf numFmtId="0" fontId="23" fillId="2" borderId="6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19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33" fillId="0" borderId="0" applyFont="0" applyFill="0" applyBorder="0" applyAlignment="0" applyProtection="0"/>
    <xf numFmtId="0" fontId="2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>
      <alignment vertical="top"/>
    </xf>
    <xf numFmtId="0" fontId="37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19" fillId="0" borderId="0"/>
    <xf numFmtId="0" fontId="41" fillId="0" borderId="0">
      <alignment vertical="top"/>
    </xf>
    <xf numFmtId="0" fontId="25" fillId="13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8" fillId="5" borderId="6" applyNumberFormat="0" applyAlignment="0" applyProtection="0">
      <alignment vertical="center"/>
    </xf>
    <xf numFmtId="0" fontId="34" fillId="8" borderId="9" applyNumberFormat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3" fillId="0" borderId="0"/>
    <xf numFmtId="0" fontId="18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0" borderId="0"/>
    <xf numFmtId="0" fontId="18" fillId="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0" borderId="0">
      <alignment vertical="top"/>
    </xf>
    <xf numFmtId="0" fontId="35" fillId="16" borderId="0" applyNumberFormat="0" applyBorder="0" applyAlignment="0" applyProtection="0">
      <alignment vertical="center"/>
    </xf>
    <xf numFmtId="0" fontId="24" fillId="0" borderId="0">
      <alignment vertical="top"/>
    </xf>
    <xf numFmtId="0" fontId="18" fillId="0" borderId="0">
      <alignment vertical="center"/>
    </xf>
    <xf numFmtId="0" fontId="18" fillId="0" borderId="0">
      <alignment vertical="center"/>
    </xf>
    <xf numFmtId="0" fontId="24" fillId="0" borderId="0">
      <alignment vertical="top"/>
    </xf>
    <xf numFmtId="0" fontId="24" fillId="0" borderId="0"/>
    <xf numFmtId="0" fontId="4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1" fillId="0" borderId="0">
      <alignment vertical="top"/>
    </xf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77" fontId="2" fillId="0" borderId="2" xfId="7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177" fontId="7" fillId="0" borderId="2" xfId="70" applyFont="1" applyBorder="1" applyAlignment="1">
      <alignment horizontal="right"/>
    </xf>
    <xf numFmtId="0" fontId="8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2" fillId="0" borderId="0" xfId="70" applyNumberFormat="1" applyFont="1" applyBorder="1" applyAlignment="1"/>
    <xf numFmtId="0" fontId="2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4" fillId="4" borderId="2" xfId="0" applyFont="1" applyFill="1" applyBorder="1" applyAlignment="1">
      <alignment horizontal="center" vertical="center" wrapText="1"/>
    </xf>
    <xf numFmtId="176" fontId="9" fillId="4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right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/>
    </xf>
    <xf numFmtId="176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37" fontId="11" fillId="0" borderId="2" xfId="7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11" fillId="6" borderId="3" xfId="0" applyFont="1" applyFill="1" applyBorder="1" applyAlignment="1">
      <alignment horizontal="left" vertical="center"/>
    </xf>
    <xf numFmtId="0" fontId="11" fillId="6" borderId="4" xfId="0" applyFont="1" applyFill="1" applyBorder="1" applyAlignment="1">
      <alignment horizontal="left" vertical="center"/>
    </xf>
    <xf numFmtId="0" fontId="13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4" fillId="5" borderId="2" xfId="63" applyFont="1" applyFill="1" applyBorder="1" applyAlignment="1">
      <alignment horizontal="center" vertical="center"/>
    </xf>
    <xf numFmtId="0" fontId="14" fillId="5" borderId="2" xfId="63" applyFont="1" applyFill="1" applyBorder="1" applyAlignment="1">
      <alignment horizontal="left"/>
    </xf>
    <xf numFmtId="176" fontId="11" fillId="5" borderId="2" xfId="63" applyNumberFormat="1" applyFont="1" applyFill="1" applyBorder="1" applyAlignment="1">
      <alignment horizontal="center" vertical="center"/>
    </xf>
    <xf numFmtId="176" fontId="11" fillId="5" borderId="2" xfId="63" applyNumberFormat="1" applyFont="1" applyFill="1" applyBorder="1" applyAlignment="1">
      <alignment horizontal="right" vertical="center"/>
    </xf>
    <xf numFmtId="0" fontId="11" fillId="6" borderId="2" xfId="0" applyFont="1" applyFill="1" applyBorder="1" applyAlignment="1">
      <alignment vertical="center"/>
    </xf>
    <xf numFmtId="0" fontId="11" fillId="0" borderId="2" xfId="63" applyFont="1" applyFill="1" applyBorder="1" applyAlignment="1">
      <alignment horizontal="center" vertical="center"/>
    </xf>
    <xf numFmtId="176" fontId="11" fillId="0" borderId="2" xfId="63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horizontal="right"/>
    </xf>
    <xf numFmtId="0" fontId="14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left"/>
    </xf>
    <xf numFmtId="9" fontId="14" fillId="5" borderId="2" xfId="0" applyNumberFormat="1" applyFont="1" applyFill="1" applyBorder="1" applyAlignment="1">
      <alignment horizontal="left"/>
    </xf>
    <xf numFmtId="176" fontId="11" fillId="5" borderId="2" xfId="0" applyNumberFormat="1" applyFont="1" applyFill="1" applyBorder="1" applyAlignment="1">
      <alignment horizontal="center" vertical="center"/>
    </xf>
    <xf numFmtId="176" fontId="11" fillId="5" borderId="2" xfId="0" applyNumberFormat="1" applyFont="1" applyFill="1" applyBorder="1" applyAlignment="1">
      <alignment horizontal="right" vertical="center"/>
    </xf>
    <xf numFmtId="0" fontId="14" fillId="7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/>
    <xf numFmtId="0" fontId="2" fillId="0" borderId="0" xfId="0" applyFont="1" applyBorder="1" applyAlignment="1"/>
    <xf numFmtId="176" fontId="4" fillId="4" borderId="2" xfId="0" applyNumberFormat="1" applyFont="1" applyFill="1" applyBorder="1" applyAlignment="1">
      <alignment vertical="center" wrapText="1"/>
    </xf>
    <xf numFmtId="178" fontId="10" fillId="5" borderId="2" xfId="0" applyNumberFormat="1" applyFont="1" applyFill="1" applyBorder="1" applyAlignment="1"/>
    <xf numFmtId="179" fontId="11" fillId="0" borderId="2" xfId="0" applyNumberFormat="1" applyFont="1" applyFill="1" applyBorder="1" applyAlignment="1">
      <alignment vertical="center"/>
    </xf>
    <xf numFmtId="179" fontId="2" fillId="0" borderId="2" xfId="0" applyNumberFormat="1" applyFont="1" applyBorder="1" applyAlignment="1"/>
    <xf numFmtId="178" fontId="14" fillId="5" borderId="2" xfId="63" applyNumberFormat="1" applyFont="1" applyFill="1" applyBorder="1" applyAlignment="1"/>
    <xf numFmtId="0" fontId="8" fillId="0" borderId="5" xfId="0" applyFont="1" applyBorder="1" applyAlignment="1">
      <alignment horizontal="left" vertical="center"/>
    </xf>
    <xf numFmtId="179" fontId="7" fillId="0" borderId="2" xfId="0" applyNumberFormat="1" applyFont="1" applyBorder="1" applyAlignment="1"/>
    <xf numFmtId="0" fontId="0" fillId="0" borderId="5" xfId="0" applyBorder="1" applyAlignment="1"/>
    <xf numFmtId="10" fontId="14" fillId="5" borderId="2" xfId="15" applyNumberFormat="1" applyFont="1" applyFill="1" applyBorder="1" applyAlignment="1"/>
    <xf numFmtId="180" fontId="17" fillId="0" borderId="2" xfId="0" applyNumberFormat="1" applyFont="1" applyFill="1" applyBorder="1" applyAlignment="1"/>
  </cellXfs>
  <cellStyles count="72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百分比 2" xfId="15"/>
    <cellStyle name="注释" xfId="16" builtinId="10"/>
    <cellStyle name="标题 4" xfId="17" builtinId="19"/>
    <cellStyle name="Comma 2" xfId="18"/>
    <cellStyle name="60% - 强调文字颜色 2" xfId="19" builtinId="36"/>
    <cellStyle name="警告文本" xfId="20" builtinId="11"/>
    <cellStyle name="标题" xfId="21" builtinId="15"/>
    <cellStyle name="常规 2 5" xfId="22"/>
    <cellStyle name="解释性文本" xfId="23" builtinId="53"/>
    <cellStyle name="标题 1" xfId="24" builtinId="16"/>
    <cellStyle name="标题 2" xfId="25" builtinId="17"/>
    <cellStyle name="0,0_x000d__x000a_NA_x000d__x000a_" xfId="26"/>
    <cellStyle name="Normal_Event Logistic Service RFQ Template_v3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好_Meeting Request（1125 价）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Normal 2" xfId="51"/>
    <cellStyle name="40% - 强调文字颜色 4" xfId="52" builtinId="43"/>
    <cellStyle name="强调文字颜色 5" xfId="53" builtinId="45"/>
    <cellStyle name="Normal 3" xfId="54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标题_20131026　杭州無錫2日間見積もり(0929)" xfId="59"/>
    <cellStyle name="60% - 强调文字颜色 6" xfId="60" builtinId="52"/>
    <cellStyle name="標準_Meeting Request（1125 价）" xfId="61"/>
    <cellStyle name="差_20131026　杭州無錫2日間見積もり(0929)" xfId="62"/>
    <cellStyle name="常规 2" xfId="63"/>
    <cellStyle name="常规 3" xfId="64"/>
    <cellStyle name="常规 3 3" xfId="65"/>
    <cellStyle name="常规 4" xfId="66"/>
    <cellStyle name="常规 5" xfId="67"/>
    <cellStyle name="好_20131026　杭州無錫2日間見積もり(0929)" xfId="68"/>
    <cellStyle name="千位分隔 2" xfId="69"/>
    <cellStyle name="千位分隔 3" xfId="70"/>
    <cellStyle name="样式 1" xfId="7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35"/>
  <sheetViews>
    <sheetView showGridLines="0" tabSelected="1" topLeftCell="A15" workbookViewId="0">
      <pane xSplit="4" topLeftCell="F1" activePane="topRight" state="frozen"/>
      <selection/>
      <selection pane="topRight" activeCell="I31" sqref="I31"/>
    </sheetView>
  </sheetViews>
  <sheetFormatPr defaultColWidth="9" defaultRowHeight="15"/>
  <cols>
    <col min="2" max="2" width="8.5" customWidth="1"/>
    <col min="3" max="3" width="29.5" customWidth="1"/>
    <col min="4" max="4" width="47" customWidth="1"/>
    <col min="5" max="5" width="14.375" customWidth="1"/>
    <col min="6" max="7" width="8.375" style="1" customWidth="1"/>
    <col min="8" max="8" width="10.875" style="2" customWidth="1"/>
    <col min="9" max="9" width="17.75" style="3" customWidth="1"/>
    <col min="10" max="10" width="33.5" customWidth="1"/>
  </cols>
  <sheetData>
    <row r="2" ht="21.5" spans="2:9">
      <c r="B2" s="4" t="s">
        <v>0</v>
      </c>
      <c r="C2" s="4"/>
      <c r="D2" s="4"/>
      <c r="E2" s="4"/>
      <c r="F2" s="5"/>
      <c r="G2" s="5"/>
      <c r="H2" s="6"/>
      <c r="I2" s="68"/>
    </row>
    <row r="3" ht="35.25" customHeight="1" spans="2:9">
      <c r="B3" s="7"/>
      <c r="C3" s="8" t="s">
        <v>1</v>
      </c>
      <c r="D3" s="9" t="s">
        <v>2</v>
      </c>
      <c r="F3" s="5"/>
      <c r="G3" s="5"/>
      <c r="H3" s="6"/>
      <c r="I3" s="68"/>
    </row>
    <row r="4" ht="16.5" spans="2:9">
      <c r="B4" s="10" t="s">
        <v>3</v>
      </c>
      <c r="C4" s="11" t="s">
        <v>4</v>
      </c>
      <c r="D4" s="12" t="s">
        <v>5</v>
      </c>
      <c r="F4" s="13"/>
      <c r="G4" s="5"/>
      <c r="H4" s="6"/>
      <c r="I4" s="68"/>
    </row>
    <row r="5" ht="16.5" spans="2:9">
      <c r="B5" s="14">
        <v>1</v>
      </c>
      <c r="C5" s="15" t="str">
        <f>C14</f>
        <v>创意文案</v>
      </c>
      <c r="D5" s="16">
        <f>I17</f>
        <v>6000</v>
      </c>
      <c r="F5" s="17"/>
      <c r="G5" s="5"/>
      <c r="H5" s="6"/>
      <c r="I5" s="68"/>
    </row>
    <row r="6" ht="16.5" spans="2:9">
      <c r="B6" s="14">
        <v>2</v>
      </c>
      <c r="C6" s="15" t="str">
        <f>C18</f>
        <v>医学支持</v>
      </c>
      <c r="D6" s="16">
        <f>I21</f>
        <v>7200</v>
      </c>
      <c r="F6" s="17"/>
      <c r="G6" s="5"/>
      <c r="H6" s="6"/>
      <c r="I6" s="68"/>
    </row>
    <row r="7" ht="16.5" spans="2:9">
      <c r="B7" s="14">
        <v>3</v>
      </c>
      <c r="C7" s="15" t="str">
        <f>C22</f>
        <v>创意设计</v>
      </c>
      <c r="D7" s="16">
        <f>I24</f>
        <v>32000</v>
      </c>
      <c r="F7" s="17"/>
      <c r="G7" s="5"/>
      <c r="H7" s="6"/>
      <c r="I7" s="68"/>
    </row>
    <row r="8" ht="16.5" spans="2:9">
      <c r="B8" s="14">
        <v>4</v>
      </c>
      <c r="C8" s="15" t="str">
        <f>C25</f>
        <v>创意H5</v>
      </c>
      <c r="D8" s="18">
        <f>I30</f>
        <v>21280</v>
      </c>
      <c r="E8" s="19" t="s">
        <v>6</v>
      </c>
      <c r="F8" s="17"/>
      <c r="G8" s="5"/>
      <c r="H8" s="6"/>
      <c r="I8" s="68"/>
    </row>
    <row r="9" ht="16.5" spans="2:9">
      <c r="B9" s="14">
        <v>7</v>
      </c>
      <c r="C9" s="15" t="str">
        <f>C31</f>
        <v>税 Tax</v>
      </c>
      <c r="D9" s="16">
        <f>I32</f>
        <v>3988.8</v>
      </c>
      <c r="F9" s="17"/>
      <c r="G9" s="5"/>
      <c r="H9" s="6"/>
      <c r="I9" s="68"/>
    </row>
    <row r="10" ht="16.5" spans="2:9">
      <c r="B10" s="20"/>
      <c r="C10" s="15" t="s">
        <v>7</v>
      </c>
      <c r="D10" s="16">
        <f>I34</f>
        <v>70468.8</v>
      </c>
      <c r="F10" s="5"/>
      <c r="G10" s="5"/>
      <c r="H10" s="6"/>
      <c r="I10" s="68"/>
    </row>
    <row r="11" ht="16.5" spans="2:9">
      <c r="B11" s="21"/>
      <c r="C11" s="22"/>
      <c r="D11" s="22"/>
      <c r="E11" s="23"/>
      <c r="F11" s="5"/>
      <c r="G11" s="5"/>
      <c r="H11" s="6"/>
      <c r="I11" s="68"/>
    </row>
    <row r="12" ht="43" spans="2:9">
      <c r="B12" s="24"/>
      <c r="C12" s="25" t="s">
        <v>8</v>
      </c>
      <c r="D12" s="25"/>
      <c r="E12" s="26"/>
      <c r="F12" s="27"/>
      <c r="G12" s="27"/>
      <c r="H12" s="28"/>
      <c r="I12" s="69"/>
    </row>
    <row r="13" ht="49.5" spans="2:9">
      <c r="B13" s="29" t="s">
        <v>9</v>
      </c>
      <c r="C13" s="29" t="s">
        <v>10</v>
      </c>
      <c r="D13" s="29"/>
      <c r="E13" s="29" t="s">
        <v>11</v>
      </c>
      <c r="F13" s="30" t="s">
        <v>12</v>
      </c>
      <c r="G13" s="31" t="s">
        <v>13</v>
      </c>
      <c r="H13" s="32" t="s">
        <v>14</v>
      </c>
      <c r="I13" s="70" t="s">
        <v>15</v>
      </c>
    </row>
    <row r="14" ht="16.5" spans="2:9">
      <c r="B14" s="33">
        <v>1</v>
      </c>
      <c r="C14" s="34" t="s">
        <v>16</v>
      </c>
      <c r="D14" s="34"/>
      <c r="E14" s="34"/>
      <c r="F14" s="35"/>
      <c r="G14" s="35"/>
      <c r="H14" s="36"/>
      <c r="I14" s="71"/>
    </row>
    <row r="15" spans="2:9">
      <c r="B15" s="37" t="s">
        <v>17</v>
      </c>
      <c r="C15" s="38" t="s">
        <v>18</v>
      </c>
      <c r="D15" s="39" t="s">
        <v>19</v>
      </c>
      <c r="E15" s="40" t="s">
        <v>20</v>
      </c>
      <c r="F15" s="41">
        <v>6</v>
      </c>
      <c r="G15" s="42">
        <v>2</v>
      </c>
      <c r="H15" s="43">
        <v>500</v>
      </c>
      <c r="I15" s="72">
        <f>F15*G15*H15</f>
        <v>6000</v>
      </c>
    </row>
    <row r="16" spans="2:9">
      <c r="B16" s="37" t="s">
        <v>21</v>
      </c>
      <c r="C16" s="38"/>
      <c r="D16" s="39" t="s">
        <v>22</v>
      </c>
      <c r="E16" s="40" t="s">
        <v>20</v>
      </c>
      <c r="F16" s="41"/>
      <c r="G16" s="42"/>
      <c r="H16" s="43">
        <v>500</v>
      </c>
      <c r="I16" s="72">
        <f>F16*G16*H16</f>
        <v>0</v>
      </c>
    </row>
    <row r="17" ht="16.5" spans="2:9">
      <c r="B17" s="44" t="s">
        <v>23</v>
      </c>
      <c r="C17" s="44"/>
      <c r="D17" s="44"/>
      <c r="E17" s="44"/>
      <c r="F17" s="44"/>
      <c r="G17" s="44"/>
      <c r="H17" s="44"/>
      <c r="I17" s="73">
        <f>SUM(I15:I15)</f>
        <v>6000</v>
      </c>
    </row>
    <row r="18" ht="16.5" spans="2:9">
      <c r="B18" s="33">
        <v>2</v>
      </c>
      <c r="C18" s="34" t="s">
        <v>24</v>
      </c>
      <c r="D18" s="34"/>
      <c r="E18" s="34"/>
      <c r="F18" s="35"/>
      <c r="G18" s="35"/>
      <c r="H18" s="36"/>
      <c r="I18" s="71"/>
    </row>
    <row r="19" spans="2:9">
      <c r="B19" s="37" t="s">
        <v>25</v>
      </c>
      <c r="C19" s="45" t="s">
        <v>26</v>
      </c>
      <c r="D19" s="39" t="s">
        <v>27</v>
      </c>
      <c r="E19" s="40" t="s">
        <v>20</v>
      </c>
      <c r="F19" s="41">
        <v>6</v>
      </c>
      <c r="G19" s="42">
        <v>2</v>
      </c>
      <c r="H19" s="43">
        <v>600</v>
      </c>
      <c r="I19" s="72">
        <f>F19*G19*H19</f>
        <v>7200</v>
      </c>
    </row>
    <row r="20" spans="2:9">
      <c r="B20" s="37" t="s">
        <v>28</v>
      </c>
      <c r="C20" s="46"/>
      <c r="D20" s="39" t="s">
        <v>29</v>
      </c>
      <c r="E20" s="40" t="s">
        <v>20</v>
      </c>
      <c r="F20" s="41"/>
      <c r="G20" s="42"/>
      <c r="H20" s="43">
        <v>600</v>
      </c>
      <c r="I20" s="72">
        <f>F20*G20*H20</f>
        <v>0</v>
      </c>
    </row>
    <row r="21" ht="16.5" spans="2:9">
      <c r="B21" s="44" t="s">
        <v>23</v>
      </c>
      <c r="C21" s="44"/>
      <c r="D21" s="44"/>
      <c r="E21" s="44"/>
      <c r="F21" s="44"/>
      <c r="G21" s="44"/>
      <c r="H21" s="44"/>
      <c r="I21" s="73">
        <f>SUM(I19:I19)</f>
        <v>7200</v>
      </c>
    </row>
    <row r="22" ht="16.5" spans="2:9">
      <c r="B22" s="33">
        <v>3</v>
      </c>
      <c r="C22" s="34" t="s">
        <v>30</v>
      </c>
      <c r="D22" s="34"/>
      <c r="E22" s="34"/>
      <c r="F22" s="35"/>
      <c r="G22" s="35"/>
      <c r="H22" s="36"/>
      <c r="I22" s="71"/>
    </row>
    <row r="23" spans="2:9">
      <c r="B23" s="37" t="s">
        <v>31</v>
      </c>
      <c r="C23" s="38" t="s">
        <v>32</v>
      </c>
      <c r="D23" s="39" t="s">
        <v>33</v>
      </c>
      <c r="E23" s="47" t="s">
        <v>34</v>
      </c>
      <c r="F23" s="42">
        <v>20</v>
      </c>
      <c r="G23" s="48">
        <v>2</v>
      </c>
      <c r="H23" s="43">
        <v>800</v>
      </c>
      <c r="I23" s="72">
        <f>F23*G23*H23</f>
        <v>32000</v>
      </c>
    </row>
    <row r="24" ht="16.5" spans="2:9">
      <c r="B24" s="44" t="s">
        <v>23</v>
      </c>
      <c r="C24" s="44"/>
      <c r="D24" s="44"/>
      <c r="E24" s="44"/>
      <c r="F24" s="44"/>
      <c r="G24" s="44"/>
      <c r="H24" s="44"/>
      <c r="I24" s="73">
        <f>SUM(I23:I23)</f>
        <v>32000</v>
      </c>
    </row>
    <row r="25" spans="2:9">
      <c r="B25" s="49">
        <v>4</v>
      </c>
      <c r="C25" s="50" t="s">
        <v>35</v>
      </c>
      <c r="D25" s="50"/>
      <c r="E25" s="50"/>
      <c r="F25" s="51"/>
      <c r="G25" s="51"/>
      <c r="H25" s="52"/>
      <c r="I25" s="74"/>
    </row>
    <row r="26" ht="16.5" customHeight="1" spans="2:10">
      <c r="B26" s="37" t="s">
        <v>36</v>
      </c>
      <c r="C26" s="53" t="s">
        <v>37</v>
      </c>
      <c r="D26" s="39" t="s">
        <v>38</v>
      </c>
      <c r="E26" s="47" t="s">
        <v>39</v>
      </c>
      <c r="F26" s="42">
        <v>6</v>
      </c>
      <c r="G26" s="48">
        <v>1</v>
      </c>
      <c r="H26" s="43">
        <v>800</v>
      </c>
      <c r="I26" s="72">
        <f>F26*G26*H26</f>
        <v>4800</v>
      </c>
      <c r="J26" s="75"/>
    </row>
    <row r="27" spans="2:10">
      <c r="B27" s="37" t="s">
        <v>40</v>
      </c>
      <c r="C27" s="53" t="s">
        <v>41</v>
      </c>
      <c r="D27" s="39" t="s">
        <v>42</v>
      </c>
      <c r="E27" s="47" t="s">
        <v>43</v>
      </c>
      <c r="F27" s="54">
        <v>6</v>
      </c>
      <c r="G27" s="54">
        <v>1</v>
      </c>
      <c r="H27" s="55">
        <v>400</v>
      </c>
      <c r="I27" s="72">
        <f>F27*G27*H27</f>
        <v>2400</v>
      </c>
      <c r="J27" s="75"/>
    </row>
    <row r="28" spans="2:10">
      <c r="B28" s="37" t="s">
        <v>44</v>
      </c>
      <c r="C28" s="53" t="s">
        <v>45</v>
      </c>
      <c r="D28" s="39" t="s">
        <v>46</v>
      </c>
      <c r="E28" s="47" t="s">
        <v>47</v>
      </c>
      <c r="F28" s="54">
        <v>4</v>
      </c>
      <c r="G28" s="54">
        <v>1</v>
      </c>
      <c r="H28" s="55">
        <v>1600</v>
      </c>
      <c r="I28" s="72">
        <f>F28*G28*H28</f>
        <v>6400</v>
      </c>
      <c r="J28" s="75"/>
    </row>
    <row r="29" spans="2:10">
      <c r="B29" s="37" t="s">
        <v>48</v>
      </c>
      <c r="C29" s="53" t="s">
        <v>49</v>
      </c>
      <c r="D29" s="39" t="s">
        <v>50</v>
      </c>
      <c r="E29" s="47" t="s">
        <v>51</v>
      </c>
      <c r="F29" s="54">
        <v>8</v>
      </c>
      <c r="G29" s="54">
        <v>3</v>
      </c>
      <c r="H29" s="55">
        <v>320</v>
      </c>
      <c r="I29" s="72">
        <f>F29*G29*H29</f>
        <v>7680</v>
      </c>
      <c r="J29" s="75"/>
    </row>
    <row r="30" ht="16.5" spans="2:10">
      <c r="B30" s="56" t="s">
        <v>23</v>
      </c>
      <c r="C30" s="56"/>
      <c r="D30" s="56"/>
      <c r="E30" s="56"/>
      <c r="F30" s="56"/>
      <c r="G30" s="56"/>
      <c r="H30" s="56"/>
      <c r="I30" s="76">
        <f>SUM(I26:I29)</f>
        <v>21280</v>
      </c>
      <c r="J30" s="77"/>
    </row>
    <row r="31" spans="2:9">
      <c r="B31" s="57">
        <v>5</v>
      </c>
      <c r="C31" s="58" t="s">
        <v>52</v>
      </c>
      <c r="D31" s="59">
        <v>0.06</v>
      </c>
      <c r="E31" s="58"/>
      <c r="F31" s="60"/>
      <c r="G31" s="60"/>
      <c r="H31" s="61"/>
      <c r="I31" s="78"/>
    </row>
    <row r="32" ht="16.5" spans="2:9">
      <c r="B32" s="44" t="s">
        <v>23</v>
      </c>
      <c r="C32" s="44"/>
      <c r="D32" s="44"/>
      <c r="E32" s="44"/>
      <c r="F32" s="44"/>
      <c r="G32" s="44"/>
      <c r="H32" s="44"/>
      <c r="I32" s="73">
        <f>(I17+I21+I24+I30)*D31</f>
        <v>3988.8</v>
      </c>
    </row>
    <row r="33" spans="2:9">
      <c r="B33" s="62"/>
      <c r="C33" s="62"/>
      <c r="D33" s="62"/>
      <c r="E33" s="62"/>
      <c r="F33" s="62"/>
      <c r="G33" s="62"/>
      <c r="H33" s="62"/>
      <c r="I33" s="62"/>
    </row>
    <row r="34" ht="16.5" spans="2:9">
      <c r="B34" s="63" t="s">
        <v>53</v>
      </c>
      <c r="C34" s="63"/>
      <c r="D34" s="63"/>
      <c r="E34" s="63"/>
      <c r="F34" s="63"/>
      <c r="G34" s="63"/>
      <c r="H34" s="63"/>
      <c r="I34" s="79">
        <f>I17+I21+I24+I32+I30</f>
        <v>70468.8</v>
      </c>
    </row>
    <row r="35" ht="16.5" spans="2:9">
      <c r="B35" s="64"/>
      <c r="C35" s="65"/>
      <c r="D35" s="65"/>
      <c r="E35" s="65"/>
      <c r="F35" s="66"/>
      <c r="G35" s="66"/>
      <c r="H35" s="67"/>
      <c r="I35" s="68"/>
    </row>
  </sheetData>
  <mergeCells count="12">
    <mergeCell ref="B2:E2"/>
    <mergeCell ref="C13:D13"/>
    <mergeCell ref="B17:H17"/>
    <mergeCell ref="B21:H21"/>
    <mergeCell ref="B24:H24"/>
    <mergeCell ref="B30:H30"/>
    <mergeCell ref="B32:H32"/>
    <mergeCell ref="B33:I33"/>
    <mergeCell ref="B34:H34"/>
    <mergeCell ref="C15:C16"/>
    <mergeCell ref="C19:C20"/>
    <mergeCell ref="J26:J29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凯文</cp:lastModifiedBy>
  <dcterms:created xsi:type="dcterms:W3CDTF">2014-02-12T08:04:00Z</dcterms:created>
  <dcterms:modified xsi:type="dcterms:W3CDTF">2021-06-02T10:08:19Z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F4F6A15F2D084DBFBD7CB32001257C47</vt:lpwstr>
  </property>
  <property fmtid="{D5CDD505-2E9C-101B-9397-08002B2CF9AE}" pid="10" name="KSOProductBuildVer">
    <vt:lpwstr>2052-11.1.0.10495</vt:lpwstr>
  </property>
</Properties>
</file>