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【UBS】2018.5-至今\2、【Sanofi赛诺菲】\HedyHe14、2021赛诺菲潘太欣Q1传播项目\1、Finance\"/>
    </mc:Choice>
  </mc:AlternateContent>
  <bookViews>
    <workbookView xWindow="-105" yWindow="-105" windowWidth="23250" windowHeight="12570"/>
  </bookViews>
  <sheets>
    <sheet name="报价单" sheetId="7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8" i="7" l="1"/>
  <c r="I27" i="7"/>
  <c r="I18" i="7"/>
  <c r="I26" i="7"/>
  <c r="I45" i="7" l="1"/>
  <c r="I42" i="7"/>
  <c r="I41" i="7"/>
  <c r="I40" i="7"/>
  <c r="I39" i="7"/>
  <c r="I38" i="7"/>
  <c r="I35" i="7"/>
  <c r="I34" i="7"/>
  <c r="I33" i="7"/>
  <c r="I32" i="7"/>
  <c r="I31" i="7"/>
  <c r="I25" i="7"/>
  <c r="I24" i="7"/>
  <c r="I29" i="7" s="1"/>
  <c r="I21" i="7"/>
  <c r="I22" i="7" s="1"/>
  <c r="I17" i="7"/>
  <c r="I19" i="7" s="1"/>
  <c r="C11" i="7"/>
  <c r="C10" i="7"/>
  <c r="C9" i="7"/>
  <c r="C8" i="7"/>
  <c r="C7" i="7"/>
  <c r="C6" i="7"/>
  <c r="C5" i="7"/>
  <c r="I46" i="7" l="1"/>
  <c r="D10" i="7" s="1"/>
  <c r="I36" i="7"/>
  <c r="I43" i="7"/>
  <c r="D6" i="7"/>
  <c r="D7" i="7"/>
  <c r="D8" i="7"/>
  <c r="D5" i="7"/>
  <c r="I48" i="7" l="1"/>
  <c r="I50" i="7" s="1"/>
  <c r="D12" i="7" s="1"/>
  <c r="D9" i="7"/>
  <c r="D11" i="7" l="1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E15" authorId="0" shape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F15" authorId="1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G15" authorId="0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<sst xmlns="http://schemas.openxmlformats.org/spreadsheetml/2006/main" count="105" uniqueCount="93">
  <si>
    <t>Unit</t>
  </si>
  <si>
    <t>Quotation Summary 报价总表</t>
    <phoneticPr fontId="4" type="noConversion"/>
  </si>
  <si>
    <t>Agency: must fill in
供应商（填入右边橘色处）</t>
  </si>
  <si>
    <t>上海麦田公共关系咨询有限公司</t>
    <phoneticPr fontId="1" type="noConversion"/>
  </si>
  <si>
    <t>Item</t>
    <phoneticPr fontId="1" type="noConversion"/>
  </si>
  <si>
    <t>Descripation描述</t>
  </si>
  <si>
    <t>Quotation
报价</t>
  </si>
  <si>
    <t>总计 Total</t>
  </si>
  <si>
    <t>报价明细表 Quotation Breakdown</t>
  </si>
  <si>
    <t xml:space="preserve">Item  </t>
  </si>
  <si>
    <t>Descripation</t>
    <phoneticPr fontId="1" type="noConversion"/>
  </si>
  <si>
    <t>Qty</t>
    <phoneticPr fontId="1" type="noConversion"/>
  </si>
  <si>
    <t>Time of usage</t>
  </si>
  <si>
    <t>Unit Price</t>
    <phoneticPr fontId="1" type="noConversion"/>
  </si>
  <si>
    <t>Total(RMB)</t>
    <phoneticPr fontId="1" type="noConversion"/>
  </si>
  <si>
    <t>SA Rate Card Price</t>
  </si>
  <si>
    <t>方案整体策划</t>
    <phoneticPr fontId="1" type="noConversion"/>
  </si>
  <si>
    <t>1-1</t>
    <phoneticPr fontId="1" type="noConversion"/>
  </si>
  <si>
    <t>整体方案包装、撰写</t>
    <phoneticPr fontId="1" type="noConversion"/>
  </si>
  <si>
    <t>项目整体规划设计，方案内容、环节、流程、形式等细节构思</t>
    <phoneticPr fontId="43" type="noConversion"/>
  </si>
  <si>
    <t>时</t>
    <phoneticPr fontId="43" type="noConversion"/>
  </si>
  <si>
    <t>Total</t>
  </si>
  <si>
    <t>医学支持</t>
    <phoneticPr fontId="1" type="noConversion"/>
  </si>
  <si>
    <t>2-1</t>
    <phoneticPr fontId="1" type="noConversion"/>
  </si>
  <si>
    <t>医学解读</t>
    <phoneticPr fontId="1" type="noConversion"/>
  </si>
  <si>
    <t>对项目进行整体医学服务支持
包含文献查阅、整理、解读、医学内容撰写等医学支持服务</t>
    <phoneticPr fontId="43" type="noConversion"/>
  </si>
  <si>
    <t>创意设计</t>
    <phoneticPr fontId="1" type="noConversion"/>
  </si>
  <si>
    <t>小时</t>
  </si>
  <si>
    <r>
      <rPr>
        <sz val="10"/>
        <color indexed="8"/>
        <rFont val="微软雅黑"/>
        <family val="2"/>
        <charset val="134"/>
      </rPr>
      <t>海报设计</t>
    </r>
  </si>
  <si>
    <r>
      <rPr>
        <sz val="9"/>
        <color indexed="8"/>
        <rFont val="微软雅黑"/>
        <family val="2"/>
        <charset val="134"/>
      </rPr>
      <t>张</t>
    </r>
  </si>
  <si>
    <t>页面设计</t>
    <phoneticPr fontId="1" type="noConversion"/>
  </si>
  <si>
    <t>屏</t>
    <phoneticPr fontId="43" type="noConversion"/>
  </si>
  <si>
    <t>4-1</t>
    <phoneticPr fontId="1" type="noConversion"/>
  </si>
  <si>
    <t>H5页面</t>
    <phoneticPr fontId="1" type="noConversion"/>
  </si>
  <si>
    <t>4-2</t>
    <phoneticPr fontId="1" type="noConversion"/>
  </si>
  <si>
    <t>H5页面动画展示</t>
    <phoneticPr fontId="1" type="noConversion"/>
  </si>
  <si>
    <t>已有设计h5动画效果演示</t>
    <phoneticPr fontId="1" type="noConversion"/>
  </si>
  <si>
    <t>页</t>
  </si>
  <si>
    <t>4-3</t>
  </si>
  <si>
    <t>H5后台数据收集</t>
    <phoneticPr fontId="1" type="noConversion"/>
  </si>
  <si>
    <t>表单提交数据后台收集导出（含后台查看系统）</t>
    <phoneticPr fontId="1" type="noConversion"/>
  </si>
  <si>
    <t>个</t>
  </si>
  <si>
    <t>4-4</t>
  </si>
  <si>
    <t>H5朋友圈助力</t>
    <phoneticPr fontId="1" type="noConversion"/>
  </si>
  <si>
    <t>h5转发朋友圈识别，朋友圈集赞功能</t>
    <phoneticPr fontId="1" type="noConversion"/>
  </si>
  <si>
    <t>套</t>
  </si>
  <si>
    <t>4-5</t>
  </si>
  <si>
    <t>H5交互系统</t>
    <phoneticPr fontId="1" type="noConversion"/>
  </si>
  <si>
    <t>5-2</t>
  </si>
  <si>
    <t>视频剪辑</t>
    <phoneticPr fontId="1" type="noConversion"/>
  </si>
  <si>
    <t>根据创意脚本，对已经存在的素材进行剪辑、处理、拼接、合成</t>
    <phoneticPr fontId="1" type="noConversion"/>
  </si>
  <si>
    <t>元/分钟</t>
    <phoneticPr fontId="1" type="noConversion"/>
  </si>
  <si>
    <t>5-3</t>
  </si>
  <si>
    <t>字幕</t>
    <phoneticPr fontId="1" type="noConversion"/>
  </si>
  <si>
    <t>为视频添加对应的字幕</t>
    <phoneticPr fontId="1" type="noConversion"/>
  </si>
  <si>
    <t>5-4</t>
  </si>
  <si>
    <t>5-5</t>
  </si>
  <si>
    <t>音乐/音效</t>
    <phoneticPr fontId="1" type="noConversion"/>
  </si>
  <si>
    <t>对提供的视频进行音效配乐，背景音乐编辑(不含版税)</t>
    <phoneticPr fontId="1" type="noConversion"/>
  </si>
  <si>
    <t>视频文件编辑/视频较色</t>
    <phoneticPr fontId="1" type="noConversion"/>
  </si>
  <si>
    <t>调节视频亮度,对比度,饱和度等</t>
    <phoneticPr fontId="1" type="noConversion"/>
  </si>
  <si>
    <t>元/秒</t>
    <phoneticPr fontId="1" type="noConversion"/>
  </si>
  <si>
    <t>后期合成</t>
    <phoneticPr fontId="1" type="noConversion"/>
  </si>
  <si>
    <t>整合视频文件, 输出对应格式文件</t>
    <phoneticPr fontId="1" type="noConversion"/>
  </si>
  <si>
    <t>其他 Others</t>
    <phoneticPr fontId="1" type="noConversion"/>
  </si>
  <si>
    <t>6-1</t>
    <phoneticPr fontId="6" type="noConversion"/>
  </si>
  <si>
    <t>专人支持 （内容沟通，问题处理）</t>
    <phoneticPr fontId="1" type="noConversion"/>
  </si>
  <si>
    <t>Advertising - Account Manager</t>
    <phoneticPr fontId="1" type="noConversion"/>
  </si>
  <si>
    <t>税 Tax</t>
  </si>
  <si>
    <t>Total</t>
    <phoneticPr fontId="1" type="noConversion"/>
  </si>
  <si>
    <t>Total Amount</t>
    <phoneticPr fontId="1" type="noConversion"/>
  </si>
  <si>
    <t>创意H5</t>
    <phoneticPr fontId="4" type="noConversion"/>
  </si>
  <si>
    <t>画面设计-H5页面设计，预计16P</t>
    <phoneticPr fontId="43" type="noConversion"/>
  </si>
  <si>
    <t>预计六个工作日（以8小时/天计算）完成，含上线测试</t>
    <phoneticPr fontId="1" type="noConversion"/>
  </si>
  <si>
    <t>四宫格朋友圈海报设计</t>
    <phoneticPr fontId="43" type="noConversion"/>
  </si>
  <si>
    <t>医学小册子排版设计</t>
    <phoneticPr fontId="43" type="noConversion"/>
  </si>
  <si>
    <t>快闪视频 —《十年一瞬，欣动未来》</t>
    <phoneticPr fontId="4" type="noConversion"/>
  </si>
  <si>
    <t>5-1</t>
    <phoneticPr fontId="1" type="noConversion"/>
  </si>
  <si>
    <t>1-2</t>
    <phoneticPr fontId="1" type="noConversion"/>
  </si>
  <si>
    <t>脚本撰写</t>
    <phoneticPr fontId="1" type="noConversion"/>
  </si>
  <si>
    <t>时</t>
    <phoneticPr fontId="43" type="noConversion"/>
  </si>
  <si>
    <t>手绘长图文脚本撰写（免疫保卫战&amp;婆媳拉锯战）</t>
    <phoneticPr fontId="43" type="noConversion"/>
  </si>
  <si>
    <t>3-1</t>
    <phoneticPr fontId="1" type="noConversion"/>
  </si>
  <si>
    <t>3-2</t>
    <phoneticPr fontId="1" type="noConversion"/>
  </si>
  <si>
    <t>3-3</t>
    <phoneticPr fontId="1" type="noConversion"/>
  </si>
  <si>
    <t>微信推送图文</t>
    <phoneticPr fontId="1" type="noConversion"/>
  </si>
  <si>
    <t>篇</t>
    <phoneticPr fontId="43" type="noConversion"/>
  </si>
  <si>
    <t>《当新冠疫苗遇上基础免疫疫苗，谁该给谁让路》
包括内容撰写，含排版，设计及完稿，一图读懂</t>
    <phoneticPr fontId="43" type="noConversion"/>
  </si>
  <si>
    <t>3-4</t>
    <phoneticPr fontId="1" type="noConversion"/>
  </si>
  <si>
    <t>手绘长图文</t>
    <phoneticPr fontId="1" type="noConversion"/>
  </si>
  <si>
    <t>幅</t>
    <phoneticPr fontId="1" type="noConversion"/>
  </si>
  <si>
    <t>《孩子免疫屏障拉锯战！婆说VS妈说》，共12个手绘画面</t>
    <phoneticPr fontId="1" type="noConversion"/>
  </si>
  <si>
    <t>《捍卫免疫屏障守护权！致敬白衣战士》，共20个手绘画面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</si>
</sst>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_);\(0\)"/>
    <numFmt numFmtId="177" formatCode="0.00_ "/>
    <numFmt numFmtId="178" formatCode="_(* #,##0.00_);_(* \(#,##0.00\);_(* &quot;-&quot;??_);_(@_)"/>
    <numFmt numFmtId="179" formatCode="#,##0.00_ "/>
    <numFmt numFmtId="180" formatCode="#,##0.00_ ;[Red]\-#,##0.00\ "/>
  </numFmts>
  <fonts count="51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name val="微软雅黑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sz val="16"/>
      <name val="微软雅黑"/>
      <family val="2"/>
      <charset val="134"/>
    </font>
    <font>
      <sz val="12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sz val="10"/>
      <color indexed="10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2"/>
      <name val="微软雅黑"/>
      <family val="2"/>
      <charset val="134"/>
    </font>
    <font>
      <sz val="11"/>
      <color theme="1"/>
      <name val="宋体"/>
      <family val="2"/>
      <scheme val="minor"/>
    </font>
    <font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10"/>
      <color theme="1" tint="4.9989318521683403E-2"/>
      <name val="微软雅黑"/>
      <family val="2"/>
      <charset val="134"/>
    </font>
    <font>
      <b/>
      <sz val="10"/>
      <name val="宋体"/>
      <family val="3"/>
      <charset val="134"/>
    </font>
    <font>
      <b/>
      <u/>
      <sz val="12"/>
      <name val="微软雅黑"/>
      <family val="2"/>
      <charset val="134"/>
    </font>
    <font>
      <b/>
      <u/>
      <sz val="10"/>
      <name val="微软雅黑"/>
      <family val="2"/>
      <charset val="134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6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/>
    <xf numFmtId="0" fontId="3" fillId="0" borderId="0"/>
    <xf numFmtId="9" fontId="5" fillId="0" borderId="0" applyFont="0" applyFill="0" applyBorder="0" applyAlignment="0" applyProtection="0"/>
  </cellStyleXfs>
  <cellXfs count="110">
    <xf numFmtId="0" fontId="0" fillId="0" borderId="0" xfId="0"/>
    <xf numFmtId="0" fontId="32" fillId="0" borderId="1" xfId="0" applyFont="1" applyBorder="1" applyAlignment="1">
      <alignment horizontal="left" vertical="center" wrapText="1"/>
    </xf>
    <xf numFmtId="0" fontId="32" fillId="0" borderId="1" xfId="0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176" fontId="36" fillId="0" borderId="0" xfId="0" applyNumberFormat="1" applyFont="1" applyAlignment="1">
      <alignment horizontal="right" vertical="center"/>
    </xf>
    <xf numFmtId="0" fontId="36" fillId="0" borderId="0" xfId="0" applyFont="1" applyAlignment="1"/>
    <xf numFmtId="0" fontId="36" fillId="0" borderId="0" xfId="0" applyFont="1" applyAlignment="1">
      <alignment horizontal="right"/>
    </xf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right" wrapText="1"/>
    </xf>
    <xf numFmtId="0" fontId="37" fillId="28" borderId="0" xfId="0" applyFont="1" applyFill="1" applyAlignment="1">
      <alignment horizontal="right" wrapText="1"/>
    </xf>
    <xf numFmtId="0" fontId="38" fillId="29" borderId="11" xfId="0" applyFont="1" applyFill="1" applyBorder="1" applyAlignment="1">
      <alignment horizontal="center" vertical="center"/>
    </xf>
    <xf numFmtId="0" fontId="38" fillId="29" borderId="1" xfId="0" applyFont="1" applyFill="1" applyBorder="1" applyAlignment="1">
      <alignment horizontal="center" vertical="center"/>
    </xf>
    <xf numFmtId="0" fontId="38" fillId="29" borderId="1" xfId="0" applyFont="1" applyFill="1" applyBorder="1" applyAlignment="1">
      <alignment horizontal="right" vertical="center"/>
    </xf>
    <xf numFmtId="0" fontId="39" fillId="0" borderId="0" xfId="0" applyFont="1" applyAlignment="1">
      <alignment horizontal="center" vertical="center"/>
    </xf>
    <xf numFmtId="0" fontId="36" fillId="0" borderId="11" xfId="0" applyFont="1" applyBorder="1" applyAlignment="1">
      <alignment horizontal="center" vertical="center"/>
    </xf>
    <xf numFmtId="0" fontId="36" fillId="0" borderId="11" xfId="0" applyFont="1" applyBorder="1" applyAlignment="1">
      <alignment vertical="center" wrapText="1"/>
    </xf>
    <xf numFmtId="178" fontId="36" fillId="0" borderId="1" xfId="63" applyFont="1" applyBorder="1" applyAlignment="1">
      <alignment horizontal="right"/>
    </xf>
    <xf numFmtId="0" fontId="40" fillId="0" borderId="0" xfId="0" applyFont="1" applyAlignment="1">
      <alignment horizontal="center" vertical="center"/>
    </xf>
    <xf numFmtId="0" fontId="36" fillId="0" borderId="11" xfId="0" applyFont="1" applyBorder="1" applyAlignment="1">
      <alignment horizontal="center" wrapText="1"/>
    </xf>
    <xf numFmtId="0" fontId="36" fillId="0" borderId="0" xfId="0" applyFont="1" applyBorder="1" applyAlignment="1">
      <alignment horizontal="center" wrapText="1"/>
    </xf>
    <xf numFmtId="0" fontId="36" fillId="0" borderId="0" xfId="0" applyFont="1" applyBorder="1" applyAlignment="1">
      <alignment wrapText="1"/>
    </xf>
    <xf numFmtId="43" fontId="36" fillId="0" borderId="0" xfId="63" applyNumberFormat="1" applyFont="1" applyBorder="1" applyAlignment="1"/>
    <xf numFmtId="0" fontId="36" fillId="0" borderId="0" xfId="0" applyFont="1" applyBorder="1" applyAlignment="1">
      <alignment horizontal="center"/>
    </xf>
    <xf numFmtId="0" fontId="35" fillId="0" borderId="0" xfId="0" applyFont="1" applyFill="1" applyBorder="1" applyAlignment="1">
      <alignment wrapText="1"/>
    </xf>
    <xf numFmtId="0" fontId="36" fillId="0" borderId="0" xfId="0" applyFont="1" applyFill="1" applyBorder="1" applyAlignment="1">
      <alignment wrapText="1"/>
    </xf>
    <xf numFmtId="0" fontId="36" fillId="0" borderId="0" xfId="0" applyFont="1" applyBorder="1" applyAlignment="1">
      <alignment horizontal="center" vertical="center"/>
    </xf>
    <xf numFmtId="176" fontId="36" fillId="0" borderId="0" xfId="0" applyNumberFormat="1" applyFont="1" applyBorder="1" applyAlignment="1">
      <alignment horizontal="right" vertical="center"/>
    </xf>
    <xf numFmtId="0" fontId="36" fillId="0" borderId="0" xfId="0" applyFont="1" applyBorder="1" applyAlignment="1"/>
    <xf numFmtId="0" fontId="36" fillId="0" borderId="0" xfId="0" applyFont="1" applyBorder="1" applyAlignment="1">
      <alignment horizontal="right"/>
    </xf>
    <xf numFmtId="0" fontId="38" fillId="24" borderId="1" xfId="0" applyFont="1" applyFill="1" applyBorder="1" applyAlignment="1">
      <alignment horizontal="center" vertical="center" wrapText="1"/>
    </xf>
    <xf numFmtId="176" fontId="41" fillId="24" borderId="1" xfId="0" applyNumberFormat="1" applyFont="1" applyFill="1" applyBorder="1" applyAlignment="1">
      <alignment horizontal="center" vertical="center" wrapText="1"/>
    </xf>
    <xf numFmtId="176" fontId="38" fillId="24" borderId="1" xfId="0" applyNumberFormat="1" applyFont="1" applyFill="1" applyBorder="1" applyAlignment="1">
      <alignment horizontal="center" vertical="center" wrapText="1"/>
    </xf>
    <xf numFmtId="176" fontId="38" fillId="24" borderId="11" xfId="0" applyNumberFormat="1" applyFont="1" applyFill="1" applyBorder="1" applyAlignment="1">
      <alignment horizontal="right" vertical="center" wrapText="1"/>
    </xf>
    <xf numFmtId="176" fontId="38" fillId="24" borderId="1" xfId="0" applyNumberFormat="1" applyFont="1" applyFill="1" applyBorder="1" applyAlignment="1">
      <alignment vertical="center" wrapText="1"/>
    </xf>
    <xf numFmtId="176" fontId="38" fillId="30" borderId="1" xfId="0" applyNumberFormat="1" applyFont="1" applyFill="1" applyBorder="1" applyAlignment="1">
      <alignment horizontal="right" vertical="center" wrapText="1"/>
    </xf>
    <xf numFmtId="0" fontId="42" fillId="31" borderId="16" xfId="0" applyFont="1" applyFill="1" applyBorder="1" applyAlignment="1">
      <alignment horizontal="center" vertical="center"/>
    </xf>
    <xf numFmtId="0" fontId="42" fillId="31" borderId="0" xfId="0" applyFont="1" applyFill="1" applyBorder="1" applyAlignment="1">
      <alignment horizontal="left"/>
    </xf>
    <xf numFmtId="176" fontId="36" fillId="31" borderId="0" xfId="0" applyNumberFormat="1" applyFont="1" applyFill="1" applyBorder="1" applyAlignment="1">
      <alignment horizontal="center" vertical="center"/>
    </xf>
    <xf numFmtId="176" fontId="36" fillId="31" borderId="0" xfId="0" applyNumberFormat="1" applyFont="1" applyFill="1" applyBorder="1" applyAlignment="1">
      <alignment horizontal="right" vertical="center"/>
    </xf>
    <xf numFmtId="179" fontId="42" fillId="31" borderId="17" xfId="0" applyNumberFormat="1" applyFont="1" applyFill="1" applyBorder="1" applyAlignment="1"/>
    <xf numFmtId="49" fontId="37" fillId="0" borderId="1" xfId="0" applyNumberFormat="1" applyFont="1" applyFill="1" applyBorder="1" applyAlignment="1">
      <alignment horizontal="center" vertical="center"/>
    </xf>
    <xf numFmtId="0" fontId="32" fillId="25" borderId="14" xfId="0" applyFont="1" applyFill="1" applyBorder="1" applyAlignment="1">
      <alignment vertical="center"/>
    </xf>
    <xf numFmtId="0" fontId="32" fillId="25" borderId="1" xfId="0" applyFont="1" applyFill="1" applyBorder="1" applyAlignment="1">
      <alignment horizontal="left" vertical="center" wrapText="1"/>
    </xf>
    <xf numFmtId="0" fontId="44" fillId="0" borderId="1" xfId="0" applyFont="1" applyFill="1" applyBorder="1" applyAlignment="1" applyProtection="1">
      <alignment horizontal="center" vertical="center"/>
    </xf>
    <xf numFmtId="37" fontId="32" fillId="0" borderId="1" xfId="63" applyNumberFormat="1" applyFont="1" applyFill="1" applyBorder="1" applyAlignment="1">
      <alignment horizontal="center" vertical="center"/>
    </xf>
    <xf numFmtId="176" fontId="32" fillId="0" borderId="1" xfId="0" applyNumberFormat="1" applyFont="1" applyFill="1" applyBorder="1" applyAlignment="1">
      <alignment horizontal="right" vertical="center"/>
    </xf>
    <xf numFmtId="177" fontId="32" fillId="0" borderId="1" xfId="0" applyNumberFormat="1" applyFont="1" applyFill="1" applyBorder="1" applyAlignment="1">
      <alignment vertical="center"/>
    </xf>
    <xf numFmtId="177" fontId="32" fillId="0" borderId="1" xfId="0" applyNumberFormat="1" applyFont="1" applyFill="1" applyBorder="1" applyAlignment="1">
      <alignment horizontal="right" vertical="center"/>
    </xf>
    <xf numFmtId="177" fontId="36" fillId="0" borderId="1" xfId="0" applyNumberFormat="1" applyFont="1" applyBorder="1" applyAlignment="1"/>
    <xf numFmtId="177" fontId="32" fillId="0" borderId="1" xfId="0" applyNumberFormat="1" applyFont="1" applyBorder="1" applyAlignment="1"/>
    <xf numFmtId="0" fontId="42" fillId="31" borderId="1" xfId="0" applyFont="1" applyFill="1" applyBorder="1" applyAlignment="1">
      <alignment horizontal="center" vertical="center"/>
    </xf>
    <xf numFmtId="0" fontId="42" fillId="31" borderId="1" xfId="0" applyFont="1" applyFill="1" applyBorder="1" applyAlignment="1">
      <alignment horizontal="left"/>
    </xf>
    <xf numFmtId="176" fontId="36" fillId="31" borderId="1" xfId="0" applyNumberFormat="1" applyFont="1" applyFill="1" applyBorder="1" applyAlignment="1">
      <alignment horizontal="center" vertical="center"/>
    </xf>
    <xf numFmtId="176" fontId="36" fillId="31" borderId="1" xfId="0" applyNumberFormat="1" applyFont="1" applyFill="1" applyBorder="1" applyAlignment="1">
      <alignment horizontal="right" vertical="center"/>
    </xf>
    <xf numFmtId="179" fontId="42" fillId="31" borderId="1" xfId="0" applyNumberFormat="1" applyFont="1" applyFill="1" applyBorder="1" applyAlignment="1"/>
    <xf numFmtId="0" fontId="45" fillId="0" borderId="1" xfId="0" applyFont="1" applyFill="1" applyBorder="1" applyAlignment="1" applyProtection="1">
      <alignment horizontal="center" vertical="center"/>
    </xf>
    <xf numFmtId="0" fontId="32" fillId="0" borderId="1" xfId="0" applyFont="1" applyFill="1" applyBorder="1" applyAlignment="1">
      <alignment horizontal="center" vertical="center" wrapText="1"/>
    </xf>
    <xf numFmtId="0" fontId="45" fillId="0" borderId="1" xfId="0" applyFont="1" applyFill="1" applyBorder="1" applyAlignment="1" applyProtection="1">
      <alignment vertical="center" wrapText="1"/>
    </xf>
    <xf numFmtId="0" fontId="32" fillId="25" borderId="1" xfId="0" applyFont="1" applyFill="1" applyBorder="1" applyAlignment="1">
      <alignment vertical="center"/>
    </xf>
    <xf numFmtId="0" fontId="33" fillId="31" borderId="1" xfId="34" applyFont="1" applyFill="1" applyBorder="1" applyAlignment="1">
      <alignment horizontal="center" vertical="center"/>
    </xf>
    <xf numFmtId="0" fontId="33" fillId="31" borderId="1" xfId="34" applyFont="1" applyFill="1" applyBorder="1" applyAlignment="1">
      <alignment horizontal="left"/>
    </xf>
    <xf numFmtId="176" fontId="32" fillId="31" borderId="1" xfId="34" applyNumberFormat="1" applyFont="1" applyFill="1" applyBorder="1" applyAlignment="1">
      <alignment horizontal="center" vertical="center"/>
    </xf>
    <xf numFmtId="176" fontId="32" fillId="31" borderId="1" xfId="34" applyNumberFormat="1" applyFont="1" applyFill="1" applyBorder="1" applyAlignment="1">
      <alignment horizontal="right" vertical="center"/>
    </xf>
    <xf numFmtId="179" fontId="33" fillId="31" borderId="1" xfId="34" applyNumberFormat="1" applyFont="1" applyFill="1" applyBorder="1" applyAlignment="1"/>
    <xf numFmtId="49" fontId="37" fillId="0" borderId="15" xfId="0" applyNumberFormat="1" applyFont="1" applyFill="1" applyBorder="1" applyAlignment="1">
      <alignment horizontal="center" vertical="center"/>
    </xf>
    <xf numFmtId="0" fontId="32" fillId="0" borderId="1" xfId="34" applyFont="1" applyFill="1" applyBorder="1" applyAlignment="1">
      <alignment horizontal="center" vertical="center"/>
    </xf>
    <xf numFmtId="176" fontId="32" fillId="0" borderId="1" xfId="34" applyNumberFormat="1" applyFont="1" applyFill="1" applyBorder="1" applyAlignment="1">
      <alignment horizontal="right" vertical="center"/>
    </xf>
    <xf numFmtId="43" fontId="32" fillId="25" borderId="1" xfId="62" applyFont="1" applyFill="1" applyBorder="1" applyAlignment="1">
      <alignment vertical="center" wrapText="1"/>
    </xf>
    <xf numFmtId="49" fontId="32" fillId="0" borderId="1" xfId="34" applyNumberFormat="1" applyFont="1" applyFill="1" applyBorder="1" applyAlignment="1">
      <alignment horizontal="center" vertical="center"/>
    </xf>
    <xf numFmtId="0" fontId="45" fillId="25" borderId="15" xfId="0" applyFont="1" applyFill="1" applyBorder="1" applyAlignment="1" applyProtection="1">
      <alignment horizontal="left" vertical="center" wrapText="1"/>
    </xf>
    <xf numFmtId="38" fontId="47" fillId="0" borderId="1" xfId="34" applyNumberFormat="1" applyFont="1" applyFill="1" applyBorder="1" applyAlignment="1">
      <alignment horizontal="center" vertical="center" wrapText="1"/>
    </xf>
    <xf numFmtId="176" fontId="47" fillId="0" borderId="1" xfId="34" applyNumberFormat="1" applyFont="1" applyFill="1" applyBorder="1" applyAlignment="1">
      <alignment horizontal="right" vertical="center"/>
    </xf>
    <xf numFmtId="0" fontId="48" fillId="31" borderId="0" xfId="0" applyFont="1" applyFill="1" applyBorder="1" applyAlignment="1">
      <alignment horizontal="left"/>
    </xf>
    <xf numFmtId="38" fontId="32" fillId="0" borderId="1" xfId="34" applyNumberFormat="1" applyFont="1" applyBorder="1" applyAlignment="1">
      <alignment horizontal="left" vertical="center" wrapText="1"/>
    </xf>
    <xf numFmtId="0" fontId="32" fillId="25" borderId="1" xfId="64" applyFont="1" applyFill="1" applyBorder="1" applyAlignment="1">
      <alignment horizontal="justify" vertical="center" wrapText="1"/>
    </xf>
    <xf numFmtId="176" fontId="32" fillId="25" borderId="1" xfId="62" applyNumberFormat="1" applyFont="1" applyFill="1" applyBorder="1" applyAlignment="1">
      <alignment horizontal="right" vertical="center" wrapText="1"/>
    </xf>
    <xf numFmtId="43" fontId="32" fillId="0" borderId="1" xfId="34" applyNumberFormat="1" applyFont="1" applyBorder="1" applyAlignment="1"/>
    <xf numFmtId="0" fontId="33" fillId="31" borderId="16" xfId="0" applyFont="1" applyFill="1" applyBorder="1" applyAlignment="1">
      <alignment horizontal="center" vertical="center"/>
    </xf>
    <xf numFmtId="0" fontId="33" fillId="31" borderId="0" xfId="0" applyFont="1" applyFill="1" applyBorder="1" applyAlignment="1">
      <alignment horizontal="left"/>
    </xf>
    <xf numFmtId="9" fontId="33" fillId="31" borderId="0" xfId="0" applyNumberFormat="1" applyFont="1" applyFill="1" applyBorder="1" applyAlignment="1">
      <alignment horizontal="left"/>
    </xf>
    <xf numFmtId="176" fontId="32" fillId="31" borderId="0" xfId="0" applyNumberFormat="1" applyFont="1" applyFill="1" applyBorder="1" applyAlignment="1">
      <alignment horizontal="center" vertical="center"/>
    </xf>
    <xf numFmtId="176" fontId="32" fillId="31" borderId="0" xfId="0" applyNumberFormat="1" applyFont="1" applyFill="1" applyBorder="1" applyAlignment="1">
      <alignment horizontal="right" vertical="center"/>
    </xf>
    <xf numFmtId="10" fontId="33" fillId="31" borderId="17" xfId="65" applyNumberFormat="1" applyFont="1" applyFill="1" applyBorder="1" applyAlignment="1"/>
    <xf numFmtId="0" fontId="33" fillId="26" borderId="1" xfId="0" applyFont="1" applyFill="1" applyBorder="1" applyAlignment="1">
      <alignment horizontal="right" vertical="center"/>
    </xf>
    <xf numFmtId="180" fontId="49" fillId="0" borderId="13" xfId="0" applyNumberFormat="1" applyFont="1" applyFill="1" applyBorder="1" applyAlignment="1"/>
    <xf numFmtId="180" fontId="50" fillId="0" borderId="13" xfId="0" applyNumberFormat="1" applyFont="1" applyFill="1" applyBorder="1" applyAlignment="1">
      <alignment horizontal="right"/>
    </xf>
    <xf numFmtId="0" fontId="29" fillId="0" borderId="0" xfId="0" applyFont="1" applyFill="1" applyBorder="1" applyAlignment="1">
      <alignment horizontal="center"/>
    </xf>
    <xf numFmtId="0" fontId="29" fillId="0" borderId="0" xfId="0" applyFont="1" applyFill="1" applyBorder="1" applyAlignment="1">
      <alignment horizontal="left"/>
    </xf>
    <xf numFmtId="0" fontId="29" fillId="0" borderId="0" xfId="0" applyFont="1" applyFill="1" applyBorder="1" applyAlignment="1">
      <alignment horizontal="center" vertical="center"/>
    </xf>
    <xf numFmtId="176" fontId="29" fillId="0" borderId="0" xfId="0" applyNumberFormat="1" applyFont="1" applyFill="1" applyBorder="1" applyAlignment="1">
      <alignment horizontal="right" vertical="center"/>
    </xf>
    <xf numFmtId="0" fontId="29" fillId="0" borderId="0" xfId="0" applyFont="1" applyFill="1" applyBorder="1" applyAlignment="1">
      <alignment horizontal="right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0" fontId="0" fillId="0" borderId="0" xfId="0" applyAlignment="1"/>
    <xf numFmtId="0" fontId="0" fillId="0" borderId="0" xfId="0" applyAlignment="1">
      <alignment horizontal="right"/>
    </xf>
    <xf numFmtId="49" fontId="37" fillId="0" borderId="1" xfId="0" applyNumberFormat="1" applyFont="1" applyFill="1" applyBorder="1" applyAlignment="1">
      <alignment horizontal="center" vertical="center"/>
    </xf>
    <xf numFmtId="0" fontId="32" fillId="25" borderId="1" xfId="0" applyFont="1" applyFill="1" applyBorder="1" applyAlignment="1">
      <alignment horizontal="left" vertical="center" wrapText="1"/>
    </xf>
    <xf numFmtId="0" fontId="37" fillId="25" borderId="1" xfId="0" applyFont="1" applyFill="1" applyBorder="1" applyAlignment="1">
      <alignment horizontal="left" vertical="center" wrapText="1"/>
    </xf>
    <xf numFmtId="0" fontId="36" fillId="0" borderId="11" xfId="0" applyFont="1" applyBorder="1" applyAlignment="1">
      <alignment horizontal="right"/>
    </xf>
    <xf numFmtId="0" fontId="36" fillId="0" borderId="12" xfId="0" applyFont="1" applyBorder="1" applyAlignment="1">
      <alignment horizontal="right"/>
    </xf>
    <xf numFmtId="0" fontId="36" fillId="0" borderId="13" xfId="0" applyFont="1" applyBorder="1" applyAlignment="1">
      <alignment horizontal="right"/>
    </xf>
    <xf numFmtId="0" fontId="33" fillId="26" borderId="11" xfId="0" applyFont="1" applyFill="1" applyBorder="1" applyAlignment="1">
      <alignment horizontal="center" vertical="center"/>
    </xf>
    <xf numFmtId="0" fontId="33" fillId="26" borderId="12" xfId="0" applyFont="1" applyFill="1" applyBorder="1" applyAlignment="1">
      <alignment horizontal="center" vertical="center"/>
    </xf>
    <xf numFmtId="0" fontId="33" fillId="26" borderId="13" xfId="0" applyFont="1" applyFill="1" applyBorder="1" applyAlignment="1">
      <alignment horizontal="center" vertical="center"/>
    </xf>
    <xf numFmtId="0" fontId="34" fillId="27" borderId="1" xfId="0" applyFont="1" applyFill="1" applyBorder="1" applyAlignment="1">
      <alignment horizontal="center" vertical="center"/>
    </xf>
    <xf numFmtId="0" fontId="35" fillId="0" borderId="0" xfId="0" applyFont="1" applyAlignment="1">
      <alignment horizontal="center"/>
    </xf>
    <xf numFmtId="0" fontId="38" fillId="24" borderId="11" xfId="0" applyFont="1" applyFill="1" applyBorder="1" applyAlignment="1">
      <alignment horizontal="center" vertical="center" wrapText="1"/>
    </xf>
    <xf numFmtId="0" fontId="38" fillId="24" borderId="13" xfId="0" applyFont="1" applyFill="1" applyBorder="1" applyAlignment="1">
      <alignment horizontal="center" vertical="center" wrapText="1"/>
    </xf>
    <xf numFmtId="0" fontId="32" fillId="25" borderId="1" xfId="0" applyFont="1" applyFill="1" applyBorder="1" applyAlignment="1">
      <alignment horizontal="left" vertical="center"/>
    </xf>
    <xf numFmtId="49" fontId="37" fillId="0" borderId="1" xfId="0" applyNumberFormat="1" applyFont="1" applyFill="1" applyBorder="1" applyAlignment="1">
      <alignment horizontal="center" vertical="center"/>
    </xf>
  </cellXfs>
  <cellStyles count="66">
    <cellStyle name="0,0_x000d__x000a_NA_x000d__x000a_" xfId="2"/>
    <cellStyle name="20% - 强调文字颜色 1" xfId="5"/>
    <cellStyle name="20% - 强调文字颜色 2" xfId="6"/>
    <cellStyle name="20% - 强调文字颜色 3" xfId="7"/>
    <cellStyle name="20% - 强调文字颜色 4" xfId="8"/>
    <cellStyle name="20% - 强调文字颜色 5" xfId="9"/>
    <cellStyle name="20% - 强调文字颜色 6" xfId="10"/>
    <cellStyle name="40% - 强调文字颜色 1" xfId="11"/>
    <cellStyle name="40% - 强调文字颜色 2" xfId="12"/>
    <cellStyle name="40% - 强调文字颜色 3" xfId="13"/>
    <cellStyle name="40% - 强调文字颜色 4" xfId="14"/>
    <cellStyle name="40% - 强调文字颜色 5" xfId="15"/>
    <cellStyle name="40% - 强调文字颜色 6" xfId="16"/>
    <cellStyle name="60% - 强调文字颜色 1" xfId="17"/>
    <cellStyle name="60% - 强调文字颜色 2" xfId="18"/>
    <cellStyle name="60% - 强调文字颜色 3" xfId="19"/>
    <cellStyle name="60% - 强调文字颜色 4" xfId="20"/>
    <cellStyle name="60% - 强调文字颜色 5" xfId="21"/>
    <cellStyle name="60% - 强调文字颜色 6" xfId="22"/>
    <cellStyle name="Comma 2" xfId="4"/>
    <cellStyle name="Normal 2" xfId="3"/>
    <cellStyle name="Normal 3" xfId="23"/>
    <cellStyle name="Normal_Event Logistic Service RFQ Template_v3" xfId="1"/>
    <cellStyle name="百分比 2" xfId="65"/>
    <cellStyle name="标题" xfId="24"/>
    <cellStyle name="标题 1" xfId="25"/>
    <cellStyle name="标题 2" xfId="26"/>
    <cellStyle name="标题 3" xfId="27"/>
    <cellStyle name="标题 4" xfId="28"/>
    <cellStyle name="标题_20131026　杭州無錫2日間見積もり(0929)" xfId="29"/>
    <cellStyle name="標準_Meeting Request（1125 价）" xfId="30"/>
    <cellStyle name="差" xfId="31"/>
    <cellStyle name="差_20131026　杭州無錫2日間見積もり(0929)" xfId="32"/>
    <cellStyle name="差_Meeting Request（1125 价）" xfId="33"/>
    <cellStyle name="常规" xfId="0" builtinId="0"/>
    <cellStyle name="常规 2" xfId="34"/>
    <cellStyle name="常规 2 2 4" xfId="35"/>
    <cellStyle name="常规 2 5" xfId="36"/>
    <cellStyle name="常规 3" xfId="37"/>
    <cellStyle name="常规 3 2" xfId="38"/>
    <cellStyle name="常规 3 3" xfId="39"/>
    <cellStyle name="常规 4" xfId="40"/>
    <cellStyle name="常规 5" xfId="41"/>
    <cellStyle name="常规_Sheet1" xfId="64"/>
    <cellStyle name="好" xfId="42"/>
    <cellStyle name="好_20131026　杭州無錫2日間見積もり(0929)" xfId="43"/>
    <cellStyle name="好_Meeting Request（1125 价）" xfId="44"/>
    <cellStyle name="汇总" xfId="45"/>
    <cellStyle name="计算" xfId="46"/>
    <cellStyle name="检查单元格" xfId="47"/>
    <cellStyle name="解释性文本" xfId="48"/>
    <cellStyle name="警告文本" xfId="49"/>
    <cellStyle name="链接单元格" xfId="50"/>
    <cellStyle name="千位分隔 2" xfId="62"/>
    <cellStyle name="千位分隔 3" xfId="63"/>
    <cellStyle name="强调文字颜色 1" xfId="51"/>
    <cellStyle name="强调文字颜色 2" xfId="52"/>
    <cellStyle name="强调文字颜色 3" xfId="53"/>
    <cellStyle name="强调文字颜色 4" xfId="54"/>
    <cellStyle name="强调文字颜色 5" xfId="55"/>
    <cellStyle name="强调文字颜色 6" xfId="56"/>
    <cellStyle name="适中" xfId="57"/>
    <cellStyle name="输出" xfId="58"/>
    <cellStyle name="输入" xfId="59"/>
    <cellStyle name="样式 1" xfId="60"/>
    <cellStyle name="注释" xfId="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J51"/>
  <sheetViews>
    <sheetView showGridLines="0" tabSelected="1" zoomScaleNormal="100" workbookViewId="0">
      <pane xSplit="4" topLeftCell="E1" activePane="topRight" state="frozen"/>
      <selection pane="topRight" activeCell="M21" sqref="M21"/>
    </sheetView>
  </sheetViews>
  <sheetFormatPr defaultRowHeight="14.25"/>
  <cols>
    <col min="2" max="2" width="8.5" customWidth="1"/>
    <col min="3" max="3" width="29.5" customWidth="1"/>
    <col min="4" max="4" width="47" customWidth="1"/>
    <col min="5" max="5" width="14.375" customWidth="1"/>
    <col min="6" max="7" width="8.375" style="91" customWidth="1"/>
    <col min="8" max="8" width="10.875" style="92" customWidth="1"/>
    <col min="9" max="9" width="17.75" style="93" customWidth="1"/>
    <col min="10" max="10" width="18.5" style="94" customWidth="1"/>
  </cols>
  <sheetData>
    <row r="2" spans="2:10" ht="22.5">
      <c r="B2" s="105" t="s">
        <v>1</v>
      </c>
      <c r="C2" s="105"/>
      <c r="D2" s="105"/>
      <c r="E2" s="105"/>
      <c r="F2" s="3"/>
      <c r="G2" s="3"/>
      <c r="H2" s="4"/>
      <c r="I2" s="5"/>
      <c r="J2" s="6"/>
    </row>
    <row r="3" spans="2:10" ht="35.25" customHeight="1">
      <c r="B3" s="7"/>
      <c r="C3" s="8" t="s">
        <v>2</v>
      </c>
      <c r="D3" s="9" t="s">
        <v>3</v>
      </c>
      <c r="F3" s="3"/>
      <c r="G3" s="3"/>
      <c r="H3" s="4"/>
      <c r="I3" s="5"/>
      <c r="J3" s="6"/>
    </row>
    <row r="4" spans="2:10" ht="18">
      <c r="B4" s="10" t="s">
        <v>4</v>
      </c>
      <c r="C4" s="11" t="s">
        <v>5</v>
      </c>
      <c r="D4" s="12" t="s">
        <v>6</v>
      </c>
      <c r="F4" s="13"/>
      <c r="G4" s="3"/>
      <c r="H4" s="4"/>
      <c r="I4" s="5"/>
      <c r="J4" s="6"/>
    </row>
    <row r="5" spans="2:10" ht="17.25">
      <c r="B5" s="14">
        <v>1</v>
      </c>
      <c r="C5" s="15" t="str">
        <f>C16</f>
        <v>方案整体策划</v>
      </c>
      <c r="D5" s="16">
        <f>I19</f>
        <v>6292</v>
      </c>
      <c r="F5" s="17"/>
      <c r="G5" s="3"/>
      <c r="H5" s="4"/>
      <c r="I5" s="5"/>
      <c r="J5" s="6"/>
    </row>
    <row r="6" spans="2:10" ht="17.25">
      <c r="B6" s="14">
        <v>2</v>
      </c>
      <c r="C6" s="15" t="str">
        <f>C20</f>
        <v>医学支持</v>
      </c>
      <c r="D6" s="16">
        <f>I22</f>
        <v>9856</v>
      </c>
      <c r="F6" s="17"/>
      <c r="G6" s="3"/>
      <c r="H6" s="4"/>
      <c r="I6" s="5"/>
      <c r="J6" s="6"/>
    </row>
    <row r="7" spans="2:10" ht="17.25">
      <c r="B7" s="14">
        <v>3</v>
      </c>
      <c r="C7" s="15" t="str">
        <f>C23</f>
        <v>创意设计</v>
      </c>
      <c r="D7" s="16">
        <f>I29</f>
        <v>61864</v>
      </c>
      <c r="F7" s="17"/>
      <c r="G7" s="3"/>
      <c r="H7" s="4"/>
      <c r="I7" s="5"/>
      <c r="J7" s="6"/>
    </row>
    <row r="8" spans="2:10" ht="17.25">
      <c r="B8" s="14">
        <v>4</v>
      </c>
      <c r="C8" s="15" t="str">
        <f>C30</f>
        <v>创意H5</v>
      </c>
      <c r="D8" s="16">
        <f>I36</f>
        <v>44960</v>
      </c>
      <c r="F8" s="17"/>
      <c r="G8" s="3"/>
      <c r="H8" s="4"/>
      <c r="I8" s="5"/>
      <c r="J8" s="6"/>
    </row>
    <row r="9" spans="2:10" ht="34.5">
      <c r="B9" s="14">
        <v>5</v>
      </c>
      <c r="C9" s="15" t="str">
        <f>C37</f>
        <v>快闪视频 —《十年一瞬，欣动未来》</v>
      </c>
      <c r="D9" s="16">
        <f>I43</f>
        <v>18570</v>
      </c>
      <c r="F9" s="17"/>
      <c r="G9" s="3"/>
      <c r="H9" s="4"/>
      <c r="I9" s="5"/>
      <c r="J9" s="6"/>
    </row>
    <row r="10" spans="2:10" ht="17.25">
      <c r="B10" s="14">
        <v>6</v>
      </c>
      <c r="C10" s="15" t="str">
        <f>C44</f>
        <v>其他 Others</v>
      </c>
      <c r="D10" s="16">
        <f>I46</f>
        <v>0</v>
      </c>
      <c r="F10" s="17"/>
      <c r="G10" s="3"/>
      <c r="H10" s="4"/>
      <c r="I10" s="5"/>
      <c r="J10" s="6"/>
    </row>
    <row r="11" spans="2:10" ht="17.25">
      <c r="B11" s="14">
        <v>7</v>
      </c>
      <c r="C11" s="15" t="str">
        <f>C47</f>
        <v>税 Tax</v>
      </c>
      <c r="D11" s="16">
        <f>I48</f>
        <v>8492.52</v>
      </c>
      <c r="F11" s="17"/>
      <c r="G11" s="3"/>
      <c r="H11" s="4"/>
      <c r="I11" s="5"/>
      <c r="J11" s="6"/>
    </row>
    <row r="12" spans="2:10" ht="17.25">
      <c r="B12" s="18"/>
      <c r="C12" s="15" t="s">
        <v>7</v>
      </c>
      <c r="D12" s="16">
        <f>I50</f>
        <v>150034.51999999999</v>
      </c>
      <c r="F12" s="3"/>
      <c r="G12" s="3"/>
      <c r="H12" s="4"/>
      <c r="I12" s="5"/>
      <c r="J12" s="6"/>
    </row>
    <row r="13" spans="2:10" ht="17.25">
      <c r="B13" s="19"/>
      <c r="C13" s="20"/>
      <c r="D13" s="20"/>
      <c r="E13" s="21"/>
      <c r="F13" s="3"/>
      <c r="G13" s="3"/>
      <c r="H13" s="4"/>
      <c r="I13" s="5"/>
      <c r="J13" s="6"/>
    </row>
    <row r="14" spans="2:10" ht="45">
      <c r="B14" s="22"/>
      <c r="C14" s="23" t="s">
        <v>8</v>
      </c>
      <c r="D14" s="23"/>
      <c r="E14" s="24"/>
      <c r="F14" s="25"/>
      <c r="G14" s="25"/>
      <c r="H14" s="26"/>
      <c r="I14" s="27"/>
      <c r="J14" s="28"/>
    </row>
    <row r="15" spans="2:10" ht="54">
      <c r="B15" s="29" t="s">
        <v>9</v>
      </c>
      <c r="C15" s="106" t="s">
        <v>10</v>
      </c>
      <c r="D15" s="107"/>
      <c r="E15" s="29" t="s">
        <v>0</v>
      </c>
      <c r="F15" s="30" t="s">
        <v>11</v>
      </c>
      <c r="G15" s="31" t="s">
        <v>12</v>
      </c>
      <c r="H15" s="32" t="s">
        <v>13</v>
      </c>
      <c r="I15" s="33" t="s">
        <v>14</v>
      </c>
      <c r="J15" s="34" t="s">
        <v>15</v>
      </c>
    </row>
    <row r="16" spans="2:10" ht="18">
      <c r="B16" s="35">
        <v>1</v>
      </c>
      <c r="C16" s="36" t="s">
        <v>16</v>
      </c>
      <c r="D16" s="36"/>
      <c r="E16" s="36"/>
      <c r="F16" s="37"/>
      <c r="G16" s="37"/>
      <c r="H16" s="38"/>
      <c r="I16" s="39"/>
      <c r="J16" s="39"/>
    </row>
    <row r="17" spans="2:10" ht="16.5">
      <c r="B17" s="40" t="s">
        <v>17</v>
      </c>
      <c r="C17" s="41" t="s">
        <v>18</v>
      </c>
      <c r="D17" s="42" t="s">
        <v>19</v>
      </c>
      <c r="E17" s="43" t="s">
        <v>20</v>
      </c>
      <c r="F17" s="44">
        <v>10</v>
      </c>
      <c r="G17" s="2">
        <v>1</v>
      </c>
      <c r="H17" s="45">
        <v>286</v>
      </c>
      <c r="I17" s="46">
        <f>F17*G17*H17</f>
        <v>2860</v>
      </c>
      <c r="J17" s="47">
        <v>286</v>
      </c>
    </row>
    <row r="18" spans="2:10" ht="16.5">
      <c r="B18" s="95" t="s">
        <v>78</v>
      </c>
      <c r="C18" s="41" t="s">
        <v>79</v>
      </c>
      <c r="D18" s="96" t="s">
        <v>81</v>
      </c>
      <c r="E18" s="43" t="s">
        <v>80</v>
      </c>
      <c r="F18" s="44">
        <v>6</v>
      </c>
      <c r="G18" s="2">
        <v>2</v>
      </c>
      <c r="H18" s="45">
        <v>286</v>
      </c>
      <c r="I18" s="46">
        <f>F18*G18*H18</f>
        <v>3432</v>
      </c>
      <c r="J18" s="47">
        <v>286</v>
      </c>
    </row>
    <row r="19" spans="2:10" ht="18">
      <c r="B19" s="98" t="s">
        <v>21</v>
      </c>
      <c r="C19" s="99"/>
      <c r="D19" s="99"/>
      <c r="E19" s="99"/>
      <c r="F19" s="99"/>
      <c r="G19" s="99"/>
      <c r="H19" s="100"/>
      <c r="I19" s="48">
        <f>SUM(I17:I18)</f>
        <v>6292</v>
      </c>
      <c r="J19" s="49"/>
    </row>
    <row r="20" spans="2:10" ht="18">
      <c r="B20" s="35">
        <v>2</v>
      </c>
      <c r="C20" s="36" t="s">
        <v>22</v>
      </c>
      <c r="D20" s="36"/>
      <c r="E20" s="36"/>
      <c r="F20" s="37"/>
      <c r="G20" s="37"/>
      <c r="H20" s="38"/>
      <c r="I20" s="39"/>
      <c r="J20" s="39"/>
    </row>
    <row r="21" spans="2:10" ht="33">
      <c r="B21" s="40" t="s">
        <v>23</v>
      </c>
      <c r="C21" s="41" t="s">
        <v>24</v>
      </c>
      <c r="D21" s="42" t="s">
        <v>25</v>
      </c>
      <c r="E21" s="43" t="s">
        <v>20</v>
      </c>
      <c r="F21" s="44">
        <v>8</v>
      </c>
      <c r="G21" s="2">
        <v>2</v>
      </c>
      <c r="H21" s="45">
        <v>616</v>
      </c>
      <c r="I21" s="46">
        <f>F21*G21*H21</f>
        <v>9856</v>
      </c>
      <c r="J21" s="47">
        <v>616</v>
      </c>
    </row>
    <row r="22" spans="2:10" ht="18">
      <c r="B22" s="98" t="s">
        <v>21</v>
      </c>
      <c r="C22" s="99"/>
      <c r="D22" s="99"/>
      <c r="E22" s="99"/>
      <c r="F22" s="99"/>
      <c r="G22" s="99"/>
      <c r="H22" s="100"/>
      <c r="I22" s="48">
        <f>SUM(I21:I21)</f>
        <v>9856</v>
      </c>
      <c r="J22" s="49"/>
    </row>
    <row r="23" spans="2:10" ht="18">
      <c r="B23" s="50">
        <v>3</v>
      </c>
      <c r="C23" s="51" t="s">
        <v>26</v>
      </c>
      <c r="D23" s="51"/>
      <c r="E23" s="51"/>
      <c r="F23" s="52"/>
      <c r="G23" s="52"/>
      <c r="H23" s="53"/>
      <c r="I23" s="54"/>
      <c r="J23" s="54"/>
    </row>
    <row r="24" spans="2:10" ht="16.5">
      <c r="B24" s="95" t="s">
        <v>82</v>
      </c>
      <c r="C24" s="57" t="s">
        <v>28</v>
      </c>
      <c r="D24" s="97" t="s">
        <v>74</v>
      </c>
      <c r="E24" s="55" t="s">
        <v>29</v>
      </c>
      <c r="F24" s="2">
        <v>1</v>
      </c>
      <c r="G24" s="56">
        <v>2</v>
      </c>
      <c r="H24" s="45">
        <v>1100</v>
      </c>
      <c r="I24" s="46">
        <f t="shared" ref="I24" si="0">F24*G24*H24</f>
        <v>2200</v>
      </c>
      <c r="J24" s="47">
        <v>1100</v>
      </c>
    </row>
    <row r="25" spans="2:10" ht="35.25" customHeight="1">
      <c r="B25" s="95" t="s">
        <v>83</v>
      </c>
      <c r="C25" s="58" t="s">
        <v>30</v>
      </c>
      <c r="D25" s="96" t="s">
        <v>75</v>
      </c>
      <c r="E25" s="55" t="s">
        <v>31</v>
      </c>
      <c r="F25" s="2">
        <v>37</v>
      </c>
      <c r="G25" s="56">
        <v>1</v>
      </c>
      <c r="H25" s="45">
        <v>800</v>
      </c>
      <c r="I25" s="46">
        <f>F25*G25*H25</f>
        <v>29600</v>
      </c>
      <c r="J25" s="47">
        <v>800</v>
      </c>
    </row>
    <row r="26" spans="2:10" ht="35.25" customHeight="1">
      <c r="B26" s="95" t="s">
        <v>84</v>
      </c>
      <c r="C26" s="58" t="s">
        <v>85</v>
      </c>
      <c r="D26" s="96" t="s">
        <v>87</v>
      </c>
      <c r="E26" s="55" t="s">
        <v>86</v>
      </c>
      <c r="F26" s="2">
        <v>1</v>
      </c>
      <c r="G26" s="56">
        <v>1</v>
      </c>
      <c r="H26" s="45">
        <v>4464</v>
      </c>
      <c r="I26" s="46">
        <f>F26*G26*H26</f>
        <v>4464</v>
      </c>
      <c r="J26" s="47">
        <v>4464</v>
      </c>
    </row>
    <row r="27" spans="2:10" ht="35.25" customHeight="1">
      <c r="B27" s="109" t="s">
        <v>88</v>
      </c>
      <c r="C27" s="108" t="s">
        <v>89</v>
      </c>
      <c r="D27" s="96" t="s">
        <v>91</v>
      </c>
      <c r="E27" s="55" t="s">
        <v>90</v>
      </c>
      <c r="F27" s="2">
        <v>12</v>
      </c>
      <c r="G27" s="56">
        <v>1</v>
      </c>
      <c r="H27" s="45">
        <v>800</v>
      </c>
      <c r="I27" s="46">
        <f>F27*G27*H27</f>
        <v>9600</v>
      </c>
      <c r="J27" s="47"/>
    </row>
    <row r="28" spans="2:10" ht="35.25" customHeight="1">
      <c r="B28" s="109"/>
      <c r="C28" s="108"/>
      <c r="D28" s="96" t="s">
        <v>92</v>
      </c>
      <c r="E28" s="55" t="s">
        <v>90</v>
      </c>
      <c r="F28" s="2">
        <v>20</v>
      </c>
      <c r="G28" s="56">
        <v>1</v>
      </c>
      <c r="H28" s="45">
        <v>800</v>
      </c>
      <c r="I28" s="46">
        <f>F28*G28*H28</f>
        <v>16000</v>
      </c>
      <c r="J28" s="47"/>
    </row>
    <row r="29" spans="2:10" ht="18">
      <c r="B29" s="98" t="s">
        <v>21</v>
      </c>
      <c r="C29" s="99"/>
      <c r="D29" s="99"/>
      <c r="E29" s="99"/>
      <c r="F29" s="99"/>
      <c r="G29" s="99"/>
      <c r="H29" s="100"/>
      <c r="I29" s="48">
        <f>SUM(I24:I28)</f>
        <v>61864</v>
      </c>
      <c r="J29" s="49"/>
    </row>
    <row r="30" spans="2:10" ht="17.25">
      <c r="B30" s="59">
        <v>4</v>
      </c>
      <c r="C30" s="60" t="s">
        <v>71</v>
      </c>
      <c r="D30" s="60"/>
      <c r="E30" s="60"/>
      <c r="F30" s="61"/>
      <c r="G30" s="61"/>
      <c r="H30" s="62"/>
      <c r="I30" s="63"/>
      <c r="J30" s="63"/>
    </row>
    <row r="31" spans="2:10" ht="16.5" customHeight="1">
      <c r="B31" s="64" t="s">
        <v>32</v>
      </c>
      <c r="C31" s="58" t="s">
        <v>33</v>
      </c>
      <c r="D31" s="42" t="s">
        <v>72</v>
      </c>
      <c r="E31" s="55" t="s">
        <v>31</v>
      </c>
      <c r="F31" s="2">
        <v>16</v>
      </c>
      <c r="G31" s="56">
        <v>1</v>
      </c>
      <c r="H31" s="45">
        <v>800</v>
      </c>
      <c r="I31" s="46">
        <f>F31*G31*H31</f>
        <v>12800</v>
      </c>
      <c r="J31" s="47">
        <v>800</v>
      </c>
    </row>
    <row r="32" spans="2:10" ht="16.5">
      <c r="B32" s="64" t="s">
        <v>34</v>
      </c>
      <c r="C32" s="41" t="s">
        <v>35</v>
      </c>
      <c r="D32" s="42" t="s">
        <v>36</v>
      </c>
      <c r="E32" s="55" t="s">
        <v>37</v>
      </c>
      <c r="F32" s="65">
        <v>16</v>
      </c>
      <c r="G32" s="65">
        <v>1</v>
      </c>
      <c r="H32" s="66">
        <v>400</v>
      </c>
      <c r="I32" s="46">
        <f>F32*G32*H32</f>
        <v>6400</v>
      </c>
      <c r="J32" s="46">
        <v>400</v>
      </c>
    </row>
    <row r="33" spans="2:10" ht="16.5">
      <c r="B33" s="64" t="s">
        <v>38</v>
      </c>
      <c r="C33" s="41" t="s">
        <v>39</v>
      </c>
      <c r="D33" s="42" t="s">
        <v>40</v>
      </c>
      <c r="E33" s="55" t="s">
        <v>41</v>
      </c>
      <c r="F33" s="65">
        <v>5</v>
      </c>
      <c r="G33" s="65">
        <v>1</v>
      </c>
      <c r="H33" s="66">
        <v>1600</v>
      </c>
      <c r="I33" s="46">
        <f t="shared" ref="I33:I35" si="1">F33*G33*H33</f>
        <v>8000</v>
      </c>
      <c r="J33" s="46">
        <v>1600</v>
      </c>
    </row>
    <row r="34" spans="2:10" ht="16.5">
      <c r="B34" s="64" t="s">
        <v>42</v>
      </c>
      <c r="C34" s="41" t="s">
        <v>43</v>
      </c>
      <c r="D34" s="42" t="s">
        <v>44</v>
      </c>
      <c r="E34" s="55" t="s">
        <v>45</v>
      </c>
      <c r="F34" s="65">
        <v>1</v>
      </c>
      <c r="G34" s="65">
        <v>1</v>
      </c>
      <c r="H34" s="66">
        <v>2400</v>
      </c>
      <c r="I34" s="46">
        <f t="shared" si="1"/>
        <v>2400</v>
      </c>
      <c r="J34" s="46">
        <v>2400</v>
      </c>
    </row>
    <row r="35" spans="2:10" ht="16.5">
      <c r="B35" s="64" t="s">
        <v>46</v>
      </c>
      <c r="C35" s="41" t="s">
        <v>47</v>
      </c>
      <c r="D35" s="42" t="s">
        <v>73</v>
      </c>
      <c r="E35" s="55" t="s">
        <v>27</v>
      </c>
      <c r="F35" s="65">
        <v>8</v>
      </c>
      <c r="G35" s="65">
        <v>6</v>
      </c>
      <c r="H35" s="66">
        <v>320</v>
      </c>
      <c r="I35" s="46">
        <f t="shared" si="1"/>
        <v>15360</v>
      </c>
      <c r="J35" s="46">
        <v>320</v>
      </c>
    </row>
    <row r="36" spans="2:10" ht="17.25">
      <c r="B36" s="98" t="s">
        <v>21</v>
      </c>
      <c r="C36" s="99"/>
      <c r="D36" s="99"/>
      <c r="E36" s="99"/>
      <c r="F36" s="99"/>
      <c r="G36" s="99"/>
      <c r="H36" s="100"/>
      <c r="I36" s="48">
        <f>SUM(I31:I35)</f>
        <v>44960</v>
      </c>
      <c r="J36" s="67"/>
    </row>
    <row r="37" spans="2:10" ht="17.25">
      <c r="B37" s="59">
        <v>5</v>
      </c>
      <c r="C37" s="60" t="s">
        <v>76</v>
      </c>
      <c r="D37" s="60"/>
      <c r="E37" s="60"/>
      <c r="F37" s="61"/>
      <c r="G37" s="61"/>
      <c r="H37" s="62"/>
      <c r="I37" s="63"/>
      <c r="J37" s="63"/>
    </row>
    <row r="38" spans="2:10" ht="16.5">
      <c r="B38" s="68" t="s">
        <v>77</v>
      </c>
      <c r="C38" s="69" t="s">
        <v>49</v>
      </c>
      <c r="D38" s="1" t="s">
        <v>50</v>
      </c>
      <c r="E38" s="70" t="s">
        <v>51</v>
      </c>
      <c r="F38" s="2">
        <v>1</v>
      </c>
      <c r="G38" s="56">
        <v>2</v>
      </c>
      <c r="H38" s="71">
        <v>1000</v>
      </c>
      <c r="I38" s="46">
        <f t="shared" ref="I38:I42" si="2">F38*G38*H38</f>
        <v>2000</v>
      </c>
      <c r="J38" s="46">
        <v>1000</v>
      </c>
    </row>
    <row r="39" spans="2:10" ht="16.5">
      <c r="B39" s="68" t="s">
        <v>48</v>
      </c>
      <c r="C39" s="69" t="s">
        <v>53</v>
      </c>
      <c r="D39" s="1" t="s">
        <v>54</v>
      </c>
      <c r="E39" s="70" t="s">
        <v>51</v>
      </c>
      <c r="F39" s="2">
        <v>1</v>
      </c>
      <c r="G39" s="56">
        <v>2</v>
      </c>
      <c r="H39" s="71">
        <v>800</v>
      </c>
      <c r="I39" s="46">
        <f t="shared" si="2"/>
        <v>1600</v>
      </c>
      <c r="J39" s="46">
        <v>800</v>
      </c>
    </row>
    <row r="40" spans="2:10" ht="16.5">
      <c r="B40" s="68" t="s">
        <v>52</v>
      </c>
      <c r="C40" s="69" t="s">
        <v>57</v>
      </c>
      <c r="D40" s="1" t="s">
        <v>58</v>
      </c>
      <c r="E40" s="70" t="s">
        <v>51</v>
      </c>
      <c r="F40" s="2">
        <v>1</v>
      </c>
      <c r="G40" s="56">
        <v>1</v>
      </c>
      <c r="H40" s="71">
        <v>1050</v>
      </c>
      <c r="I40" s="46">
        <f t="shared" si="2"/>
        <v>1050</v>
      </c>
      <c r="J40" s="46">
        <v>1050</v>
      </c>
    </row>
    <row r="41" spans="2:10" ht="16.5">
      <c r="B41" s="68" t="s">
        <v>55</v>
      </c>
      <c r="C41" s="69" t="s">
        <v>59</v>
      </c>
      <c r="D41" s="1" t="s">
        <v>60</v>
      </c>
      <c r="E41" s="70" t="s">
        <v>61</v>
      </c>
      <c r="F41" s="2">
        <v>12</v>
      </c>
      <c r="G41" s="56">
        <v>2</v>
      </c>
      <c r="H41" s="71">
        <v>580</v>
      </c>
      <c r="I41" s="46">
        <f t="shared" si="2"/>
        <v>13920</v>
      </c>
      <c r="J41" s="46">
        <v>580</v>
      </c>
    </row>
    <row r="42" spans="2:10" ht="16.5">
      <c r="B42" s="68" t="s">
        <v>56</v>
      </c>
      <c r="C42" s="69" t="s">
        <v>62</v>
      </c>
      <c r="D42" s="1" t="s">
        <v>63</v>
      </c>
      <c r="E42" s="70" t="s">
        <v>51</v>
      </c>
      <c r="F42" s="2">
        <v>0</v>
      </c>
      <c r="G42" s="56">
        <v>2</v>
      </c>
      <c r="H42" s="71">
        <v>600</v>
      </c>
      <c r="I42" s="46">
        <f t="shared" si="2"/>
        <v>0</v>
      </c>
      <c r="J42" s="46">
        <v>600</v>
      </c>
    </row>
    <row r="43" spans="2:10" ht="17.25">
      <c r="B43" s="98" t="s">
        <v>21</v>
      </c>
      <c r="C43" s="99"/>
      <c r="D43" s="99"/>
      <c r="E43" s="99"/>
      <c r="F43" s="99"/>
      <c r="G43" s="99"/>
      <c r="H43" s="100"/>
      <c r="I43" s="48">
        <f>SUM(I38:I42)</f>
        <v>18570</v>
      </c>
      <c r="J43" s="67"/>
    </row>
    <row r="44" spans="2:10" ht="17.25">
      <c r="B44" s="59">
        <v>6</v>
      </c>
      <c r="C44" s="72" t="s">
        <v>64</v>
      </c>
      <c r="D44" s="72"/>
      <c r="E44" s="60"/>
      <c r="F44" s="61"/>
      <c r="G44" s="61"/>
      <c r="H44" s="62"/>
      <c r="I44" s="63"/>
      <c r="J44" s="63"/>
    </row>
    <row r="45" spans="2:10" ht="16.5">
      <c r="B45" s="68" t="s">
        <v>65</v>
      </c>
      <c r="C45" s="73" t="s">
        <v>66</v>
      </c>
      <c r="D45" s="74" t="s">
        <v>67</v>
      </c>
      <c r="E45" s="55" t="s">
        <v>27</v>
      </c>
      <c r="F45" s="65">
        <v>0</v>
      </c>
      <c r="G45" s="65">
        <v>0</v>
      </c>
      <c r="H45" s="75">
        <v>223</v>
      </c>
      <c r="I45" s="46">
        <f>F45*G45*H45</f>
        <v>0</v>
      </c>
      <c r="J45" s="46">
        <v>223</v>
      </c>
    </row>
    <row r="46" spans="2:10" ht="18">
      <c r="B46" s="98" t="s">
        <v>21</v>
      </c>
      <c r="C46" s="99"/>
      <c r="D46" s="99"/>
      <c r="E46" s="99"/>
      <c r="F46" s="99"/>
      <c r="G46" s="99"/>
      <c r="H46" s="100"/>
      <c r="I46" s="48">
        <f>SUM(I45:I45)</f>
        <v>0</v>
      </c>
      <c r="J46" s="76"/>
    </row>
    <row r="47" spans="2:10" ht="17.25">
      <c r="B47" s="77">
        <v>7</v>
      </c>
      <c r="C47" s="78" t="s">
        <v>68</v>
      </c>
      <c r="D47" s="79">
        <v>0.06</v>
      </c>
      <c r="E47" s="78"/>
      <c r="F47" s="80"/>
      <c r="G47" s="80"/>
      <c r="H47" s="81"/>
      <c r="I47" s="82"/>
      <c r="J47" s="82"/>
    </row>
    <row r="48" spans="2:10" ht="18">
      <c r="B48" s="98" t="s">
        <v>69</v>
      </c>
      <c r="C48" s="99"/>
      <c r="D48" s="99"/>
      <c r="E48" s="99"/>
      <c r="F48" s="99"/>
      <c r="G48" s="99"/>
      <c r="H48" s="100"/>
      <c r="I48" s="48">
        <f>(I19+I22+I29+I36+I43+I46)*6%</f>
        <v>8492.52</v>
      </c>
      <c r="J48" s="49"/>
    </row>
    <row r="49" spans="2:10" ht="16.5">
      <c r="B49" s="101"/>
      <c r="C49" s="102"/>
      <c r="D49" s="102"/>
      <c r="E49" s="102"/>
      <c r="F49" s="102"/>
      <c r="G49" s="102"/>
      <c r="H49" s="102"/>
      <c r="I49" s="103"/>
      <c r="J49" s="83"/>
    </row>
    <row r="50" spans="2:10" ht="18">
      <c r="B50" s="104" t="s">
        <v>70</v>
      </c>
      <c r="C50" s="104"/>
      <c r="D50" s="104"/>
      <c r="E50" s="104"/>
      <c r="F50" s="104"/>
      <c r="G50" s="104"/>
      <c r="H50" s="104"/>
      <c r="I50" s="84">
        <f>I19+I22+I29+I36+I43+I46+I48</f>
        <v>150034.51999999999</v>
      </c>
      <c r="J50" s="85"/>
    </row>
    <row r="51" spans="2:10" ht="17.25">
      <c r="B51" s="86"/>
      <c r="C51" s="87"/>
      <c r="D51" s="87"/>
      <c r="E51" s="87"/>
      <c r="F51" s="88"/>
      <c r="G51" s="88"/>
      <c r="H51" s="89"/>
      <c r="I51" s="5"/>
      <c r="J51" s="90"/>
    </row>
  </sheetData>
  <mergeCells count="13">
    <mergeCell ref="B43:H43"/>
    <mergeCell ref="B46:H46"/>
    <mergeCell ref="B36:H36"/>
    <mergeCell ref="B2:E2"/>
    <mergeCell ref="C15:D15"/>
    <mergeCell ref="B19:H19"/>
    <mergeCell ref="B22:H22"/>
    <mergeCell ref="B29:H29"/>
    <mergeCell ref="C27:C28"/>
    <mergeCell ref="B27:B28"/>
    <mergeCell ref="B48:H48"/>
    <mergeCell ref="B49:I49"/>
    <mergeCell ref="B50:H50"/>
  </mergeCells>
  <phoneticPr fontId="1" type="noConversion"/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客户部何文青</cp:lastModifiedBy>
  <dcterms:created xsi:type="dcterms:W3CDTF">2014-02-12T08:04:12Z</dcterms:created>
  <dcterms:modified xsi:type="dcterms:W3CDTF">2021-02-02T04:17:59Z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</Properties>
</file>