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【UBS】2018.5-至今\2、【PartB】Bidding Project\19、【晖致药业】\1、2021晖致药业微拜访工具&amp;网红医生打造项目\1、Finance\"/>
    </mc:Choice>
  </mc:AlternateContent>
  <bookViews>
    <workbookView xWindow="0" yWindow="0" windowWidth="28800" windowHeight="11325" tabRatio="844"/>
  </bookViews>
  <sheets>
    <sheet name="Summy" sheetId="7" r:id="rId1"/>
    <sheet name="网红医生打造运维报价单" sheetId="2" r:id="rId2"/>
    <sheet name="微拜访工具报价单" sheetId="6" r:id="rId3"/>
  </sheets>
  <definedNames>
    <definedName name="_xlnm.Print_Area" localSheetId="1">网红医生打造运维报价单!$B$2:$T$24</definedName>
  </definedNames>
  <calcPr calcId="152511"/>
</workbook>
</file>

<file path=xl/calcChain.xml><?xml version="1.0" encoding="utf-8"?>
<calcChain xmlns="http://schemas.openxmlformats.org/spreadsheetml/2006/main">
  <c r="H35" i="6" l="1"/>
  <c r="H34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9" i="6"/>
  <c r="H8" i="6"/>
  <c r="H31" i="6" l="1"/>
  <c r="H12" i="6"/>
  <c r="H13" i="6" s="1"/>
  <c r="H33" i="6"/>
  <c r="H37" i="6" s="1"/>
  <c r="H38" i="6" s="1"/>
  <c r="H7" i="6"/>
  <c r="H6" i="6"/>
  <c r="H10" i="6" l="1"/>
  <c r="E5" i="7" s="1"/>
  <c r="E6" i="7" l="1"/>
  <c r="E7" i="7" s="1"/>
  <c r="H39" i="6"/>
  <c r="H40" i="6" s="1"/>
</calcChain>
</file>

<file path=xl/sharedStrings.xml><?xml version="1.0" encoding="utf-8"?>
<sst xmlns="http://schemas.openxmlformats.org/spreadsheetml/2006/main" count="138" uniqueCount="115">
  <si>
    <t>上海麦田公共关系咨询有限公司
代　运　营　报　价　单</t>
  </si>
  <si>
    <t>　　感谢惠顾，现将贵公司所需医生账号代运营服务项目报价如下：</t>
  </si>
  <si>
    <t>项目</t>
  </si>
  <si>
    <t>服务明细</t>
  </si>
  <si>
    <t>合作内容</t>
  </si>
  <si>
    <t>沟通服务</t>
  </si>
  <si>
    <t>医生对接、合同签订、项目介绍、账号规划商议、约拍等与医生的专业沟通服务</t>
  </si>
  <si>
    <t>技术服务</t>
  </si>
  <si>
    <t>医生账号开通、黄V认证、流量扶持，平台各类权限及购物车、商品橱窗的开通等</t>
  </si>
  <si>
    <t>内容创作</t>
  </si>
  <si>
    <t>提供话题、依据各医生特色及人设、账号规划编创剧情脚本初稿及终稿</t>
  </si>
  <si>
    <t>摄影制作</t>
  </si>
  <si>
    <t>依据脚本细化分镜、剧情视频拍摄、视频后期制作及修订、商业包装等</t>
  </si>
  <si>
    <t>账号运营</t>
  </si>
  <si>
    <t>政策、舆情及平台环境监测，收集热敏话题、视频内容上传、账号日常运营维护、粉丝评论管理与互动、活跃度增持等</t>
  </si>
  <si>
    <t>数据分析</t>
  </si>
  <si>
    <t>定期对各个账号进行运营数据的分析及复盘，及时调整运营策略与优化运营方案</t>
  </si>
  <si>
    <t>私域商业化</t>
  </si>
  <si>
    <t>依据不同医生账号孵化情况提供定制化的私域商业模式，最大程度的开发每个账号私域流量的价值</t>
  </si>
  <si>
    <t>账号新增视频发布条数</t>
  </si>
  <si>
    <t>投放平台</t>
  </si>
  <si>
    <t>前期以抖音/快手/小红书/视频号为主，后期根据医生达人运维情况增加其它媒体平台与形式</t>
  </si>
  <si>
    <t>硬件平台</t>
    <phoneticPr fontId="21" type="noConversion"/>
  </si>
  <si>
    <t>基础应用服务(不含视频服务)</t>
    <phoneticPr fontId="21" type="noConversion"/>
  </si>
  <si>
    <t>包括访问加速CDN、宽带及存储等</t>
    <phoneticPr fontId="21" type="noConversion"/>
  </si>
  <si>
    <t>C2.2XLARGE16</t>
    <phoneticPr fontId="21" type="noConversion"/>
  </si>
  <si>
    <t>IT Supplies</t>
    <phoneticPr fontId="21" type="noConversion"/>
  </si>
  <si>
    <t>Service</t>
    <phoneticPr fontId="21" type="noConversion"/>
  </si>
  <si>
    <t>客户名称：晖致药业</t>
    <phoneticPr fontId="21" type="noConversion"/>
  </si>
  <si>
    <t>其他</t>
    <phoneticPr fontId="21" type="noConversion"/>
  </si>
  <si>
    <t>1年维护</t>
    <phoneticPr fontId="21" type="noConversion"/>
  </si>
  <si>
    <t>5x8支持服务</t>
    <phoneticPr fontId="21" type="noConversion"/>
  </si>
  <si>
    <t>上海麦田公共关系咨询有限公司
微拜访工具报价单</t>
    <phoneticPr fontId="21" type="noConversion"/>
  </si>
  <si>
    <t>项目</t>
    <phoneticPr fontId="21" type="noConversion"/>
  </si>
  <si>
    <t>描述</t>
    <phoneticPr fontId="21" type="noConversion"/>
  </si>
  <si>
    <t>数量</t>
    <phoneticPr fontId="21" type="noConversion"/>
  </si>
  <si>
    <t>单价</t>
    <phoneticPr fontId="21" type="noConversion"/>
  </si>
  <si>
    <t>总价</t>
    <phoneticPr fontId="21" type="noConversion"/>
  </si>
  <si>
    <t>Total：</t>
    <phoneticPr fontId="21" type="noConversion"/>
  </si>
  <si>
    <t>定制开发部分（可选项）</t>
    <phoneticPr fontId="21" type="noConversion"/>
  </si>
  <si>
    <t>支持与运维</t>
    <phoneticPr fontId="21" type="noConversion"/>
  </si>
  <si>
    <t>小计：</t>
    <phoneticPr fontId="21" type="noConversion"/>
  </si>
  <si>
    <t>创意与设计</t>
    <phoneticPr fontId="21" type="noConversion"/>
  </si>
  <si>
    <t>页面设计</t>
    <phoneticPr fontId="21" type="noConversion"/>
  </si>
  <si>
    <t>预计10页</t>
    <phoneticPr fontId="21" type="noConversion"/>
  </si>
  <si>
    <t>创意设计</t>
    <phoneticPr fontId="21" type="noConversion"/>
  </si>
  <si>
    <t xml:space="preserve">包括日常维护，升级、故障处理以及容灾 </t>
    <phoneticPr fontId="21" type="noConversion"/>
  </si>
  <si>
    <t>月</t>
    <phoneticPr fontId="25" type="noConversion"/>
  </si>
  <si>
    <t>人天</t>
    <phoneticPr fontId="25" type="noConversion"/>
  </si>
  <si>
    <t>产品包</t>
    <phoneticPr fontId="25" type="noConversion"/>
  </si>
  <si>
    <t>关系建立期需求定制</t>
    <phoneticPr fontId="21" type="noConversion"/>
  </si>
  <si>
    <t>发布招募任务</t>
    <phoneticPr fontId="25" type="noConversion"/>
  </si>
  <si>
    <t>招募任务定向推送功能</t>
    <phoneticPr fontId="25" type="noConversion"/>
  </si>
  <si>
    <t>定向推送给特定代表或特定组织(例如华东大区代表)</t>
    <phoneticPr fontId="25" type="noConversion"/>
  </si>
  <si>
    <t>代表推送招募邀约给客户</t>
    <phoneticPr fontId="25" type="noConversion"/>
  </si>
  <si>
    <t>邀约二维码或邀请函定制开发</t>
    <phoneticPr fontId="25" type="noConversion"/>
  </si>
  <si>
    <t>知情同意电子签署</t>
    <phoneticPr fontId="25" type="noConversion"/>
  </si>
  <si>
    <t>电子签署和签名并合成知情同意带签名的合规存档图片</t>
    <phoneticPr fontId="25" type="noConversion"/>
  </si>
  <si>
    <t>触达期开发</t>
    <phoneticPr fontId="25" type="noConversion"/>
  </si>
  <si>
    <t>HCP标签管理</t>
    <phoneticPr fontId="25" type="noConversion"/>
  </si>
  <si>
    <t>代表客户修改和编译HCP身上的标签</t>
    <phoneticPr fontId="25" type="noConversion"/>
  </si>
  <si>
    <t>分型问卷功能</t>
    <phoneticPr fontId="25" type="noConversion"/>
  </si>
  <si>
    <t>含2套不超过15题的分型问卷定制开发</t>
    <phoneticPr fontId="25" type="noConversion"/>
  </si>
  <si>
    <t>影响期开发</t>
    <phoneticPr fontId="25" type="noConversion"/>
  </si>
  <si>
    <t>传达反馈数据链</t>
    <phoneticPr fontId="25" type="noConversion"/>
  </si>
  <si>
    <t>代表可以查看自己发出的邀约的浏览情况和接受情况</t>
    <phoneticPr fontId="25" type="noConversion"/>
  </si>
  <si>
    <t>持续运营期开发</t>
    <phoneticPr fontId="25" type="noConversion"/>
  </si>
  <si>
    <t>预约管理系统</t>
    <phoneticPr fontId="25" type="noConversion"/>
  </si>
  <si>
    <t>可以预约参会指标</t>
    <phoneticPr fontId="25" type="noConversion"/>
  </si>
  <si>
    <t>指标分配系统</t>
    <phoneticPr fontId="25" type="noConversion"/>
  </si>
  <si>
    <t>特定管理人员可以锁定会议指标给特定HCP</t>
    <phoneticPr fontId="25" type="noConversion"/>
  </si>
  <si>
    <t>HCP评分系统</t>
    <phoneticPr fontId="25" type="noConversion"/>
  </si>
  <si>
    <t>MICS可以对HCP进行多维度打分</t>
    <phoneticPr fontId="25" type="noConversion"/>
  </si>
  <si>
    <t>MICS可以浏览HCP历史评分</t>
    <phoneticPr fontId="25" type="noConversion"/>
  </si>
  <si>
    <t>MICS可以浏览HCP历史参会情况及标签</t>
    <phoneticPr fontId="25" type="noConversion"/>
  </si>
  <si>
    <t>管理端</t>
    <phoneticPr fontId="25" type="noConversion"/>
  </si>
  <si>
    <t>管理和维护MICS数据</t>
    <phoneticPr fontId="25" type="noConversion"/>
  </si>
  <si>
    <t>可新增、停用账户</t>
    <phoneticPr fontId="25" type="noConversion"/>
  </si>
  <si>
    <t>会议发起</t>
    <phoneticPr fontId="25" type="noConversion"/>
  </si>
  <si>
    <t>新增会议</t>
    <phoneticPr fontId="25" type="noConversion"/>
  </si>
  <si>
    <t>会议邀约</t>
    <phoneticPr fontId="25" type="noConversion"/>
  </si>
  <si>
    <t>定向邀约HCP或推送邀约给MICS</t>
    <phoneticPr fontId="25" type="noConversion"/>
  </si>
  <si>
    <t>会议管理</t>
    <phoneticPr fontId="25" type="noConversion"/>
  </si>
  <si>
    <t>查询和管理会议的受邀情况</t>
    <phoneticPr fontId="25" type="noConversion"/>
  </si>
  <si>
    <t>服务器搭建及部署</t>
    <phoneticPr fontId="21" type="noConversion"/>
  </si>
  <si>
    <t>次</t>
    <phoneticPr fontId="25" type="noConversion"/>
  </si>
  <si>
    <t>文档撰写及修改</t>
    <phoneticPr fontId="21" type="noConversion"/>
  </si>
  <si>
    <t>单位</t>
    <phoneticPr fontId="21" type="noConversion"/>
  </si>
  <si>
    <t>定制按照以下需求的数据架构和环境</t>
    <phoneticPr fontId="21" type="noConversion"/>
  </si>
  <si>
    <t>带邀约追踪链路的基础数据链系统</t>
    <phoneticPr fontId="21" type="noConversion"/>
  </si>
  <si>
    <t>月</t>
    <phoneticPr fontId="21" type="noConversion"/>
  </si>
  <si>
    <t>基础环境搭建</t>
    <phoneticPr fontId="21" type="noConversion"/>
  </si>
  <si>
    <t>Wecall基础版</t>
    <phoneticPr fontId="21" type="noConversion"/>
  </si>
  <si>
    <t>对用户提供的软件使用帮助和远程支援服务 首年到期后为合同金额的15%</t>
    <phoneticPr fontId="21" type="noConversion"/>
  </si>
  <si>
    <t>人/天</t>
    <phoneticPr fontId="25" type="noConversion"/>
  </si>
  <si>
    <t>页</t>
    <phoneticPr fontId="25" type="noConversion"/>
  </si>
  <si>
    <t>代运维报价</t>
    <phoneticPr fontId="21" type="noConversion"/>
  </si>
  <si>
    <t>账号累计粉丝数（3个月）</t>
    <phoneticPr fontId="21" type="noConversion"/>
  </si>
  <si>
    <t>费用总计：</t>
    <phoneticPr fontId="21" type="noConversion"/>
  </si>
  <si>
    <t>二、微拜访工具</t>
    <phoneticPr fontId="21" type="noConversion"/>
  </si>
  <si>
    <t>上海麦田公共关系咨询有限公司
　报　价　单</t>
    <phoneticPr fontId="21" type="noConversion"/>
  </si>
  <si>
    <t>视频脚本文案</t>
    <phoneticPr fontId="21" type="noConversion"/>
  </si>
  <si>
    <t>保底KPI</t>
    <phoneticPr fontId="21" type="noConversion"/>
  </si>
  <si>
    <t>三、税费6%</t>
    <phoneticPr fontId="21" type="noConversion"/>
  </si>
  <si>
    <t>一、代运维报价（1个医生账号，运维3个月）</t>
    <phoneticPr fontId="21" type="noConversion"/>
  </si>
  <si>
    <t>16.8w元（2.8w/月*2位医生*3个月运维）</t>
    <phoneticPr fontId="21" type="noConversion"/>
  </si>
  <si>
    <t>一、代运维报价（2个医生账号，运维3个月）</t>
    <phoneticPr fontId="21" type="noConversion"/>
  </si>
  <si>
    <t>费用总计：（含税6%）</t>
    <phoneticPr fontId="21" type="noConversion"/>
  </si>
  <si>
    <t>税（6%）</t>
    <phoneticPr fontId="21" type="noConversion"/>
  </si>
  <si>
    <t>最终报价：</t>
    <phoneticPr fontId="21" type="noConversion"/>
  </si>
  <si>
    <t>单个医生账号运维三个月总粉丝达到5-8万</t>
    <phoneticPr fontId="21" type="noConversion"/>
  </si>
  <si>
    <t>11.2w（2k/条*28条/三个月*2位医生）</t>
    <phoneticPr fontId="21" type="noConversion"/>
  </si>
  <si>
    <t>280000元</t>
    <phoneticPr fontId="21" type="noConversion"/>
  </si>
  <si>
    <t>296800元</t>
    <phoneticPr fontId="21" type="noConversion"/>
  </si>
  <si>
    <t>每个账号每周2-3条，9-10条/月，预估28条/三个月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</si>
</sst>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 &quot;￥&quot;* #,##0.00_ ;_ &quot;￥&quot;* \-#,##0.00_ ;_ &quot;￥&quot;* \-??_ ;_ @_ "/>
    <numFmt numFmtId="177" formatCode="#,##0.00_);[Red]\(#,##0.00\)"/>
    <numFmt numFmtId="178" formatCode="0.00_ "/>
    <numFmt numFmtId="179" formatCode="0.00_);[Red]\(0.00\)"/>
    <numFmt numFmtId="180" formatCode="0_ "/>
  </numFmts>
  <fonts count="32" x14ac:knownFonts="1">
    <font>
      <sz val="12"/>
      <name val="宋体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8"/>
      <color theme="5" tint="0.59999389629810485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rgb="FF34444A"/>
      <name val="微软雅黑"/>
      <family val="2"/>
      <charset val="134"/>
    </font>
    <font>
      <sz val="11"/>
      <color rgb="FF34444A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9"/>
      <name val="微软雅黑"/>
      <family val="2"/>
      <charset val="134"/>
    </font>
    <font>
      <b/>
      <sz val="10"/>
      <color rgb="FF34444A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1"/>
      <color indexed="1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ahoma"/>
      <family val="2"/>
    </font>
    <font>
      <b/>
      <sz val="12"/>
      <color theme="0"/>
      <name val="微软雅黑"/>
      <family val="2"/>
      <charset val="134"/>
    </font>
    <font>
      <sz val="14"/>
      <name val="宋体"/>
      <family val="3"/>
      <charset val="134"/>
    </font>
    <font>
      <sz val="8"/>
      <name val="Tahoma"/>
      <family val="2"/>
    </font>
    <font>
      <sz val="10"/>
      <color theme="1" tint="0.14999847407452621"/>
      <name val="微软雅黑"/>
      <family val="2"/>
      <charset val="134"/>
    </font>
    <font>
      <sz val="10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2"/>
      <color indexed="10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4444A"/>
        <bgColor indexed="64"/>
      </patternFill>
    </fill>
    <fill>
      <patternFill patternType="solid">
        <fgColor rgb="FF5D7B85"/>
        <bgColor indexed="64"/>
      </patternFill>
    </fill>
    <fill>
      <patternFill patternType="solid">
        <fgColor rgb="FFCEE0E0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rgb="FF5D7B85"/>
      </left>
      <right/>
      <top style="thin">
        <color rgb="FF5D7B85"/>
      </top>
      <bottom style="thin">
        <color rgb="FF5D7B85"/>
      </bottom>
      <diagonal/>
    </border>
    <border>
      <left/>
      <right/>
      <top style="thin">
        <color rgb="FF5D7B85"/>
      </top>
      <bottom style="thin">
        <color rgb="FF5D7B85"/>
      </bottom>
      <diagonal/>
    </border>
    <border>
      <left/>
      <right style="thin">
        <color rgb="FF5D7B85"/>
      </right>
      <top style="thin">
        <color rgb="FF5D7B85"/>
      </top>
      <bottom style="thin">
        <color rgb="FF5D7B85"/>
      </bottom>
      <diagonal/>
    </border>
    <border>
      <left style="thin">
        <color rgb="FF5D7B85"/>
      </left>
      <right/>
      <top style="thin">
        <color rgb="FF5D7B85"/>
      </top>
      <bottom/>
      <diagonal/>
    </border>
    <border>
      <left/>
      <right/>
      <top style="thin">
        <color rgb="FF5D7B85"/>
      </top>
      <bottom/>
      <diagonal/>
    </border>
    <border>
      <left/>
      <right style="thin">
        <color rgb="FF5D7B85"/>
      </right>
      <top style="thin">
        <color rgb="FF5D7B85"/>
      </top>
      <bottom/>
      <diagonal/>
    </border>
    <border>
      <left style="thin">
        <color rgb="FF5D7B85"/>
      </left>
      <right/>
      <top/>
      <bottom/>
      <diagonal/>
    </border>
    <border>
      <left/>
      <right style="thin">
        <color rgb="FF5D7B85"/>
      </right>
      <top/>
      <bottom/>
      <diagonal/>
    </border>
    <border>
      <left/>
      <right/>
      <top/>
      <bottom style="thin">
        <color rgb="FF5D7B85"/>
      </bottom>
      <diagonal/>
    </border>
    <border>
      <left style="thin">
        <color rgb="FF5D7B85"/>
      </left>
      <right/>
      <top/>
      <bottom style="thin">
        <color rgb="FF5D7B85"/>
      </bottom>
      <diagonal/>
    </border>
    <border>
      <left/>
      <right style="thin">
        <color rgb="FF5D7B85"/>
      </right>
      <top/>
      <bottom style="thin">
        <color rgb="FF5D7B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76" fontId="20" fillId="0" borderId="0" applyFont="0" applyFill="0" applyBorder="0" applyAlignment="0" applyProtection="0"/>
    <xf numFmtId="0" fontId="22" fillId="0" borderId="0">
      <alignment vertical="center"/>
    </xf>
  </cellStyleXfs>
  <cellXfs count="158">
    <xf numFmtId="0" fontId="0" fillId="0" borderId="0" xfId="0"/>
    <xf numFmtId="0" fontId="1" fillId="2" borderId="0" xfId="0" applyFont="1" applyFill="1"/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Border="1" applyAlignment="1" applyProtection="1">
      <alignment vertical="center"/>
      <protection locked="0" hidden="1"/>
    </xf>
    <xf numFmtId="0" fontId="3" fillId="0" borderId="0" xfId="0" applyFont="1" applyBorder="1" applyAlignment="1" applyProtection="1">
      <protection locked="0" hidden="1"/>
    </xf>
    <xf numFmtId="0" fontId="2" fillId="0" borderId="0" xfId="0" applyFont="1" applyBorder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2" fillId="0" borderId="0" xfId="0" applyFont="1" applyProtection="1">
      <protection locked="0" hidden="1"/>
    </xf>
    <xf numFmtId="0" fontId="4" fillId="2" borderId="0" xfId="0" applyFont="1" applyFill="1" applyProtection="1">
      <protection locked="0" hidden="1"/>
    </xf>
    <xf numFmtId="0" fontId="4" fillId="0" borderId="0" xfId="0" applyFont="1" applyProtection="1">
      <protection locked="0" hidden="1"/>
    </xf>
    <xf numFmtId="0" fontId="1" fillId="0" borderId="0" xfId="0" applyFont="1"/>
    <xf numFmtId="0" fontId="2" fillId="2" borderId="0" xfId="0" applyFont="1" applyFill="1" applyProtection="1"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7" fillId="2" borderId="0" xfId="0" applyFont="1" applyFill="1" applyBorder="1" applyAlignment="1" applyProtection="1">
      <alignment vertical="center"/>
      <protection locked="0" hidden="1"/>
    </xf>
    <xf numFmtId="176" fontId="8" fillId="2" borderId="0" xfId="1" applyFont="1" applyFill="1" applyBorder="1" applyAlignment="1" applyProtection="1">
      <alignment vertical="center"/>
      <protection locked="0" hidden="1"/>
    </xf>
    <xf numFmtId="49" fontId="8" fillId="2" borderId="0" xfId="0" applyNumberFormat="1" applyFont="1" applyFill="1" applyBorder="1" applyAlignment="1" applyProtection="1">
      <alignment horizontal="left" vertical="center"/>
      <protection locked="0" hidden="1"/>
    </xf>
    <xf numFmtId="0" fontId="7" fillId="2" borderId="0" xfId="0" applyFont="1" applyFill="1" applyBorder="1" applyAlignment="1" applyProtection="1">
      <protection locked="0" hidden="1"/>
    </xf>
    <xf numFmtId="0" fontId="9" fillId="2" borderId="0" xfId="0" applyFont="1" applyFill="1" applyBorder="1" applyAlignment="1" applyProtection="1">
      <alignment vertical="center"/>
      <protection locked="0" hidden="1"/>
    </xf>
    <xf numFmtId="0" fontId="3" fillId="2" borderId="0" xfId="0" applyFont="1" applyFill="1" applyBorder="1" applyAlignment="1" applyProtection="1">
      <protection locked="0" hidden="1"/>
    </xf>
    <xf numFmtId="0" fontId="10" fillId="3" borderId="0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protection hidden="1"/>
    </xf>
    <xf numFmtId="0" fontId="13" fillId="2" borderId="2" xfId="0" applyFont="1" applyFill="1" applyBorder="1" applyAlignment="1" applyProtection="1">
      <alignment vertical="center"/>
      <protection locked="0" hidden="1"/>
    </xf>
    <xf numFmtId="49" fontId="16" fillId="2" borderId="0" xfId="0" applyNumberFormat="1" applyFont="1" applyFill="1" applyBorder="1" applyAlignment="1" applyProtection="1">
      <alignment horizontal="left" vertical="center"/>
      <protection locked="0" hidden="1"/>
    </xf>
    <xf numFmtId="49" fontId="16" fillId="2" borderId="0" xfId="0" applyNumberFormat="1" applyFont="1" applyFill="1" applyBorder="1" applyAlignment="1" applyProtection="1">
      <alignment vertical="center"/>
      <protection locked="0" hidden="1"/>
    </xf>
    <xf numFmtId="0" fontId="7" fillId="2" borderId="0" xfId="0" applyFont="1" applyFill="1" applyBorder="1" applyAlignment="1" applyProtection="1">
      <alignment horizontal="left" vertical="center"/>
      <protection locked="0" hidden="1"/>
    </xf>
    <xf numFmtId="0" fontId="7" fillId="2" borderId="0" xfId="0" applyFont="1" applyFill="1" applyBorder="1" applyAlignment="1" applyProtection="1">
      <alignment horizontal="left"/>
      <protection locked="0" hidden="1"/>
    </xf>
    <xf numFmtId="0" fontId="6" fillId="2" borderId="0" xfId="0" applyFont="1" applyFill="1" applyBorder="1" applyAlignment="1" applyProtection="1">
      <alignment vertical="center"/>
      <protection locked="0"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3" fillId="3" borderId="0" xfId="0" applyFont="1" applyFill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13" fillId="2" borderId="3" xfId="0" applyFont="1" applyFill="1" applyBorder="1" applyAlignment="1" applyProtection="1">
      <alignment vertical="center"/>
      <protection locked="0" hidden="1"/>
    </xf>
    <xf numFmtId="0" fontId="17" fillId="2" borderId="0" xfId="0" applyFont="1" applyFill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left" vertical="center"/>
      <protection locked="0" hidden="1"/>
    </xf>
    <xf numFmtId="0" fontId="4" fillId="0" borderId="0" xfId="0" applyFont="1" applyBorder="1" applyAlignment="1" applyProtection="1">
      <alignment horizontal="left" vertical="center"/>
      <protection locked="0" hidden="1"/>
    </xf>
    <xf numFmtId="0" fontId="4" fillId="0" borderId="0" xfId="0" applyFont="1" applyFill="1" applyBorder="1" applyAlignment="1" applyProtection="1">
      <alignment horizontal="left" vertical="center"/>
      <protection locked="0" hidden="1"/>
    </xf>
    <xf numFmtId="0" fontId="18" fillId="2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left" vertical="center" wrapText="1"/>
      <protection locked="0" hidden="1"/>
    </xf>
    <xf numFmtId="0" fontId="13" fillId="0" borderId="0" xfId="0" applyFont="1" applyFill="1" applyBorder="1"/>
    <xf numFmtId="0" fontId="19" fillId="2" borderId="0" xfId="0" applyFont="1" applyFill="1" applyBorder="1" applyAlignment="1" applyProtection="1">
      <alignment horizontal="left"/>
      <protection locked="0" hidden="1"/>
    </xf>
    <xf numFmtId="0" fontId="4" fillId="2" borderId="0" xfId="0" applyFont="1" applyFill="1" applyBorder="1" applyAlignment="1" applyProtection="1">
      <alignment vertical="center"/>
      <protection locked="0" hidden="1"/>
    </xf>
    <xf numFmtId="0" fontId="4" fillId="0" borderId="0" xfId="0" applyFont="1" applyBorder="1" applyAlignment="1" applyProtection="1">
      <alignment vertical="center"/>
      <protection locked="0" hidden="1"/>
    </xf>
    <xf numFmtId="0" fontId="4" fillId="2" borderId="0" xfId="0" applyFont="1" applyFill="1" applyBorder="1" applyProtection="1">
      <protection locked="0" hidden="1"/>
    </xf>
    <xf numFmtId="0" fontId="4" fillId="0" borderId="0" xfId="0" applyFont="1" applyBorder="1" applyProtection="1">
      <protection locked="0" hidden="1"/>
    </xf>
    <xf numFmtId="178" fontId="13" fillId="2" borderId="12" xfId="0" applyNumberFormat="1" applyFont="1" applyFill="1" applyBorder="1" applyAlignment="1" applyProtection="1">
      <alignment vertical="center"/>
      <protection hidden="1"/>
    </xf>
    <xf numFmtId="179" fontId="13" fillId="2" borderId="12" xfId="0" applyNumberFormat="1" applyFont="1" applyFill="1" applyBorder="1" applyAlignment="1" applyProtection="1">
      <alignment vertical="center"/>
      <protection hidden="1"/>
    </xf>
    <xf numFmtId="0" fontId="13" fillId="2" borderId="13" xfId="0" applyFont="1" applyFill="1" applyBorder="1" applyAlignment="1" applyProtection="1">
      <alignment horizontal="left" vertical="center"/>
      <protection hidden="1"/>
    </xf>
    <xf numFmtId="0" fontId="13" fillId="2" borderId="12" xfId="0" applyFont="1" applyFill="1" applyBorder="1" applyAlignment="1" applyProtection="1">
      <alignment horizontal="left" vertical="center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0" fontId="13" fillId="2" borderId="13" xfId="0" applyFont="1" applyFill="1" applyBorder="1" applyAlignment="1" applyProtection="1">
      <alignment vertical="center"/>
      <protection hidden="1"/>
    </xf>
    <xf numFmtId="0" fontId="10" fillId="4" borderId="12" xfId="0" applyFont="1" applyFill="1" applyBorder="1" applyAlignment="1" applyProtection="1">
      <alignment vertical="center" wrapText="1"/>
      <protection hidden="1"/>
    </xf>
    <xf numFmtId="0" fontId="13" fillId="2" borderId="12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/>
    <xf numFmtId="178" fontId="23" fillId="4" borderId="12" xfId="0" applyNumberFormat="1" applyFont="1" applyFill="1" applyBorder="1" applyAlignment="1" applyProtection="1">
      <alignment vertical="center" wrapText="1"/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0" fontId="13" fillId="2" borderId="12" xfId="0" applyNumberFormat="1" applyFont="1" applyFill="1" applyBorder="1" applyAlignment="1" applyProtection="1">
      <alignment horizontal="center" vertical="center"/>
      <protection hidden="1"/>
    </xf>
    <xf numFmtId="0" fontId="0" fillId="6" borderId="0" xfId="0" applyFill="1"/>
    <xf numFmtId="0" fontId="2" fillId="3" borderId="0" xfId="0" applyFont="1" applyFill="1" applyBorder="1" applyAlignment="1" applyProtection="1">
      <alignment horizontal="center"/>
      <protection hidden="1"/>
    </xf>
    <xf numFmtId="0" fontId="26" fillId="0" borderId="12" xfId="2" applyFont="1" applyFill="1" applyBorder="1" applyAlignment="1">
      <alignment vertical="center"/>
    </xf>
    <xf numFmtId="0" fontId="26" fillId="0" borderId="12" xfId="2" applyFont="1" applyFill="1" applyBorder="1" applyAlignment="1">
      <alignment horizontal="center" vertical="center"/>
    </xf>
    <xf numFmtId="177" fontId="26" fillId="0" borderId="12" xfId="2" applyNumberFormat="1" applyFont="1" applyBorder="1" applyAlignment="1">
      <alignment vertical="center"/>
    </xf>
    <xf numFmtId="0" fontId="0" fillId="6" borderId="0" xfId="0" applyFill="1" applyAlignment="1">
      <alignment horizontal="center"/>
    </xf>
    <xf numFmtId="179" fontId="13" fillId="2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178" fontId="15" fillId="2" borderId="12" xfId="0" applyNumberFormat="1" applyFont="1" applyFill="1" applyBorder="1" applyAlignment="1" applyProtection="1">
      <alignment vertical="center"/>
      <protection hidden="1"/>
    </xf>
    <xf numFmtId="0" fontId="2" fillId="2" borderId="0" xfId="0" applyFont="1" applyFill="1"/>
    <xf numFmtId="0" fontId="2" fillId="2" borderId="13" xfId="0" applyFont="1" applyFill="1" applyBorder="1" applyAlignment="1" applyProtection="1">
      <alignment horizontal="left" vertical="center"/>
      <protection hidden="1"/>
    </xf>
    <xf numFmtId="0" fontId="2" fillId="2" borderId="13" xfId="0" applyFont="1" applyFill="1" applyBorder="1" applyAlignment="1" applyProtection="1">
      <alignment vertical="center"/>
      <protection hidden="1"/>
    </xf>
    <xf numFmtId="0" fontId="2" fillId="2" borderId="12" xfId="0" applyNumberFormat="1" applyFont="1" applyFill="1" applyBorder="1" applyAlignment="1" applyProtection="1">
      <alignment horizontal="center" vertical="center"/>
      <protection hidden="1"/>
    </xf>
    <xf numFmtId="178" fontId="2" fillId="2" borderId="12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0" fontId="27" fillId="0" borderId="0" xfId="0" applyFont="1"/>
    <xf numFmtId="0" fontId="2" fillId="2" borderId="12" xfId="0" applyFont="1" applyFill="1" applyBorder="1" applyAlignment="1" applyProtection="1">
      <alignment horizontal="left" vertical="center" wrapText="1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179" fontId="2" fillId="2" borderId="12" xfId="0" applyNumberFormat="1" applyFont="1" applyFill="1" applyBorder="1" applyAlignment="1" applyProtection="1">
      <alignment vertical="center"/>
      <protection hidden="1"/>
    </xf>
    <xf numFmtId="180" fontId="2" fillId="2" borderId="12" xfId="0" applyNumberFormat="1" applyFont="1" applyFill="1" applyBorder="1" applyAlignment="1" applyProtection="1">
      <alignment vertical="center"/>
      <protection hidden="1"/>
    </xf>
    <xf numFmtId="0" fontId="28" fillId="0" borderId="0" xfId="0" applyFont="1" applyFill="1" applyBorder="1"/>
    <xf numFmtId="0" fontId="1" fillId="2" borderId="0" xfId="0" applyFont="1" applyFill="1" applyBorder="1" applyAlignment="1" applyProtection="1">
      <alignment vertical="center"/>
      <protection locked="0" hidden="1"/>
    </xf>
    <xf numFmtId="0" fontId="30" fillId="2" borderId="0" xfId="0" applyFont="1" applyFill="1" applyBorder="1" applyAlignment="1" applyProtection="1">
      <alignment horizontal="left" vertical="center" wrapText="1"/>
      <protection locked="0" hidden="1"/>
    </xf>
    <xf numFmtId="0" fontId="1" fillId="0" borderId="0" xfId="0" applyFont="1" applyFill="1" applyBorder="1"/>
    <xf numFmtId="0" fontId="1" fillId="0" borderId="0" xfId="0" applyFont="1" applyBorder="1" applyAlignment="1" applyProtection="1">
      <alignment vertical="center"/>
      <protection locked="0" hidden="1"/>
    </xf>
    <xf numFmtId="0" fontId="14" fillId="5" borderId="2" xfId="0" applyFont="1" applyFill="1" applyBorder="1" applyAlignment="1">
      <alignment vertical="center"/>
    </xf>
    <xf numFmtId="43" fontId="10" fillId="3" borderId="0" xfId="0" applyNumberFormat="1" applyFont="1" applyFill="1" applyBorder="1" applyAlignment="1" applyProtection="1">
      <protection hidden="1"/>
    </xf>
    <xf numFmtId="43" fontId="14" fillId="5" borderId="2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43" fontId="0" fillId="0" borderId="0" xfId="0" applyNumberFormat="1"/>
    <xf numFmtId="0" fontId="5" fillId="3" borderId="0" xfId="0" applyFont="1" applyFill="1" applyAlignment="1" applyProtection="1">
      <alignment horizontal="center" vertical="center" wrapText="1"/>
      <protection hidden="1"/>
    </xf>
    <xf numFmtId="0" fontId="10" fillId="3" borderId="0" xfId="0" applyFont="1" applyFill="1" applyBorder="1" applyAlignment="1" applyProtection="1">
      <alignment horizontal="left" vertical="center"/>
      <protection hidden="1"/>
    </xf>
    <xf numFmtId="0" fontId="29" fillId="5" borderId="1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left" vertical="center"/>
    </xf>
    <xf numFmtId="0" fontId="29" fillId="5" borderId="2" xfId="0" applyFont="1" applyFill="1" applyBorder="1" applyAlignment="1">
      <alignment horizontal="left" vertical="center"/>
    </xf>
    <xf numFmtId="0" fontId="29" fillId="5" borderId="3" xfId="0" applyFont="1" applyFill="1" applyBorder="1" applyAlignment="1">
      <alignment horizontal="left" vertical="center"/>
    </xf>
    <xf numFmtId="0" fontId="13" fillId="2" borderId="2" xfId="0" applyFont="1" applyFill="1" applyBorder="1" applyAlignment="1" applyProtection="1">
      <alignment horizontal="left" vertical="center"/>
      <protection locked="0" hidden="1"/>
    </xf>
    <xf numFmtId="0" fontId="13" fillId="2" borderId="3" xfId="0" applyFont="1" applyFill="1" applyBorder="1" applyAlignment="1" applyProtection="1">
      <alignment horizontal="left" vertical="center"/>
      <protection locked="0" hidden="1"/>
    </xf>
    <xf numFmtId="0" fontId="13" fillId="2" borderId="2" xfId="0" applyFont="1" applyFill="1" applyBorder="1" applyAlignment="1" applyProtection="1">
      <alignment horizontal="center" vertical="center"/>
      <protection locked="0" hidden="1"/>
    </xf>
    <xf numFmtId="0" fontId="13" fillId="2" borderId="3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 wrapText="1"/>
      <protection hidden="1"/>
    </xf>
    <xf numFmtId="0" fontId="14" fillId="5" borderId="1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1" fillId="5" borderId="1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left" vertical="center"/>
    </xf>
    <xf numFmtId="0" fontId="31" fillId="5" borderId="3" xfId="0" applyFont="1" applyFill="1" applyBorder="1" applyAlignment="1">
      <alignment horizontal="left" vertical="center"/>
    </xf>
    <xf numFmtId="0" fontId="31" fillId="5" borderId="1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locked="0" hidden="1"/>
    </xf>
    <xf numFmtId="0" fontId="13" fillId="2" borderId="10" xfId="0" applyFont="1" applyFill="1" applyBorder="1" applyAlignment="1" applyProtection="1">
      <alignment horizontal="left" vertical="center"/>
      <protection locked="0" hidden="1"/>
    </xf>
    <xf numFmtId="0" fontId="13" fillId="2" borderId="9" xfId="0" applyFont="1" applyFill="1" applyBorder="1" applyAlignment="1" applyProtection="1">
      <alignment horizontal="left" vertical="center"/>
      <protection locked="0" hidden="1"/>
    </xf>
    <xf numFmtId="0" fontId="13" fillId="2" borderId="11" xfId="0" applyFont="1" applyFill="1" applyBorder="1" applyAlignment="1" applyProtection="1">
      <alignment horizontal="left" vertical="center"/>
      <protection locked="0" hidden="1"/>
    </xf>
    <xf numFmtId="0" fontId="13" fillId="2" borderId="1" xfId="0" applyFont="1" applyFill="1" applyBorder="1" applyAlignment="1" applyProtection="1">
      <alignment horizontal="center" vertical="center"/>
      <protection locked="0" hidden="1"/>
    </xf>
    <xf numFmtId="0" fontId="13" fillId="2" borderId="1" xfId="0" applyFont="1" applyFill="1" applyBorder="1" applyAlignment="1" applyProtection="1">
      <alignment horizontal="left" vertical="center"/>
      <protection locked="0" hidden="1"/>
    </xf>
    <xf numFmtId="0" fontId="13" fillId="2" borderId="11" xfId="0" applyFont="1" applyFill="1" applyBorder="1" applyAlignment="1" applyProtection="1">
      <alignment horizontal="center" vertical="center"/>
      <protection locked="0"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left" vertical="center"/>
      <protection locked="0" hidden="1"/>
    </xf>
    <xf numFmtId="0" fontId="7" fillId="2" borderId="0" xfId="0" applyFont="1" applyFill="1" applyBorder="1" applyAlignment="1" applyProtection="1">
      <alignment horizontal="center"/>
      <protection locked="0" hidden="1"/>
    </xf>
    <xf numFmtId="0" fontId="23" fillId="4" borderId="16" xfId="0" applyFont="1" applyFill="1" applyBorder="1" applyAlignment="1" applyProtection="1">
      <alignment horizontal="right" vertical="center" wrapText="1"/>
      <protection hidden="1"/>
    </xf>
    <xf numFmtId="0" fontId="23" fillId="4" borderId="17" xfId="0" applyFont="1" applyFill="1" applyBorder="1" applyAlignment="1" applyProtection="1">
      <alignment horizontal="right" vertical="center" wrapText="1"/>
      <protection hidden="1"/>
    </xf>
    <xf numFmtId="0" fontId="3" fillId="5" borderId="12" xfId="0" applyFont="1" applyFill="1" applyBorder="1" applyAlignment="1">
      <alignment horizontal="left" vertical="center"/>
    </xf>
    <xf numFmtId="0" fontId="13" fillId="2" borderId="12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2" fillId="2" borderId="13" xfId="0" applyFont="1" applyFill="1" applyBorder="1" applyAlignment="1" applyProtection="1">
      <alignment horizontal="left" vertical="center"/>
      <protection hidden="1"/>
    </xf>
    <xf numFmtId="0" fontId="2" fillId="2" borderId="14" xfId="0" applyFont="1" applyFill="1" applyBorder="1" applyAlignment="1" applyProtection="1">
      <alignment horizontal="left" vertical="center"/>
      <protection hidden="1"/>
    </xf>
    <xf numFmtId="0" fontId="15" fillId="2" borderId="13" xfId="0" applyFont="1" applyFill="1" applyBorder="1" applyAlignment="1" applyProtection="1">
      <alignment horizontal="right" vertical="center"/>
      <protection hidden="1"/>
    </xf>
    <xf numFmtId="0" fontId="15" fillId="2" borderId="15" xfId="0" applyFont="1" applyFill="1" applyBorder="1" applyAlignment="1" applyProtection="1">
      <alignment horizontal="right" vertical="center"/>
      <protection hidden="1"/>
    </xf>
    <xf numFmtId="0" fontId="15" fillId="2" borderId="14" xfId="0" applyFont="1" applyFill="1" applyBorder="1" applyAlignment="1" applyProtection="1">
      <alignment horizontal="right" vertical="center"/>
      <protection hidden="1"/>
    </xf>
    <xf numFmtId="0" fontId="13" fillId="2" borderId="13" xfId="0" applyFont="1" applyFill="1" applyBorder="1" applyAlignment="1" applyProtection="1">
      <alignment horizontal="right" vertical="center"/>
      <protection hidden="1"/>
    </xf>
    <xf numFmtId="0" fontId="13" fillId="2" borderId="15" xfId="0" applyFont="1" applyFill="1" applyBorder="1" applyAlignment="1" applyProtection="1">
      <alignment horizontal="right" vertical="center"/>
      <protection hidden="1"/>
    </xf>
    <xf numFmtId="0" fontId="13" fillId="2" borderId="14" xfId="0" applyFont="1" applyFill="1" applyBorder="1" applyAlignment="1" applyProtection="1">
      <alignment horizontal="right" vertical="center"/>
      <protection hidden="1"/>
    </xf>
    <xf numFmtId="0" fontId="26" fillId="0" borderId="12" xfId="2" applyFont="1" applyFill="1" applyBorder="1" applyAlignment="1">
      <alignment horizontal="center" vertical="center"/>
    </xf>
    <xf numFmtId="0" fontId="26" fillId="0" borderId="13" xfId="2" applyFont="1" applyFill="1" applyBorder="1" applyAlignment="1">
      <alignment horizontal="left" vertical="center"/>
    </xf>
    <xf numFmtId="0" fontId="26" fillId="0" borderId="14" xfId="2" applyFont="1" applyFill="1" applyBorder="1" applyAlignment="1">
      <alignment horizontal="left" vertical="center"/>
    </xf>
  </cellXfs>
  <cellStyles count="3">
    <cellStyle name="常规" xfId="0" builtinId="0"/>
    <cellStyle name="常规 2" xfId="2"/>
    <cellStyle name="货币" xfId="1" builtinId="4"/>
  </cellStyles>
  <dxfs count="0"/>
  <tableStyles count="0" defaultTableStyle="TableStyleMedium2" defaultPivotStyle="PivotStyleLight16"/>
  <colors>
    <mruColors>
      <color rgb="FFFFCC99"/>
      <color rgb="FFF8CBAD"/>
      <color rgb="FF37444A"/>
      <color rgb="FFCEE0E0"/>
      <color rgb="FFFF0000"/>
      <color rgb="FF34444A"/>
      <color rgb="FF000000"/>
      <color rgb="FF5D7B8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</xdr:colOff>
      <xdr:row>1</xdr:row>
      <xdr:rowOff>764540</xdr:rowOff>
    </xdr:from>
    <xdr:to>
      <xdr:col>7</xdr:col>
      <xdr:colOff>0</xdr:colOff>
      <xdr:row>1</xdr:row>
      <xdr:rowOff>777240</xdr:rowOff>
    </xdr:to>
    <xdr:sp macro="" textlink="">
      <xdr:nvSpPr>
        <xdr:cNvPr id="2" name="Line 1"/>
        <xdr:cNvSpPr/>
      </xdr:nvSpPr>
      <xdr:spPr>
        <a:xfrm flipV="1">
          <a:off x="692785" y="947103"/>
          <a:ext cx="9133840" cy="12700"/>
        </a:xfrm>
        <a:prstGeom prst="line">
          <a:avLst/>
        </a:prstGeom>
        <a:ln w="38100" cap="flat" cmpd="dbl">
          <a:solidFill>
            <a:srgbClr val="F8CBAD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419735</xdr:colOff>
      <xdr:row>1</xdr:row>
      <xdr:rowOff>745490</xdr:rowOff>
    </xdr:from>
    <xdr:to>
      <xdr:col>14</xdr:col>
      <xdr:colOff>164465</xdr:colOff>
      <xdr:row>1</xdr:row>
      <xdr:rowOff>758190</xdr:rowOff>
    </xdr:to>
    <xdr:sp macro="" textlink="">
      <xdr:nvSpPr>
        <xdr:cNvPr id="2151" name="Line 1"/>
        <xdr:cNvSpPr/>
      </xdr:nvSpPr>
      <xdr:spPr>
        <a:xfrm flipV="1">
          <a:off x="4443095" y="916940"/>
          <a:ext cx="5555615" cy="12700"/>
        </a:xfrm>
        <a:prstGeom prst="line">
          <a:avLst/>
        </a:prstGeom>
        <a:ln w="38100" cap="flat" cmpd="dbl">
          <a:solidFill>
            <a:srgbClr val="F8CBAD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showGridLines="0" tabSelected="1" zoomScale="120" zoomScaleNormal="120" workbookViewId="0">
      <selection activeCell="E15" sqref="E15"/>
    </sheetView>
  </sheetViews>
  <sheetFormatPr defaultRowHeight="14.25" x14ac:dyDescent="0.15"/>
  <cols>
    <col min="2" max="7" width="20" customWidth="1"/>
  </cols>
  <sheetData>
    <row r="2" spans="1:8" s="2" customFormat="1" ht="67.5" customHeight="1" x14ac:dyDescent="0.15">
      <c r="A2" s="12"/>
      <c r="B2" s="90" t="s">
        <v>100</v>
      </c>
      <c r="C2" s="90"/>
      <c r="D2" s="90"/>
      <c r="E2" s="90"/>
      <c r="F2" s="90"/>
      <c r="G2" s="90"/>
      <c r="H2" s="32"/>
    </row>
    <row r="3" spans="1:8" ht="4.5" customHeight="1" x14ac:dyDescent="0.15"/>
    <row r="4" spans="1:8" s="4" customFormat="1" ht="16.5" x14ac:dyDescent="0.35">
      <c r="A4" s="18"/>
      <c r="B4" s="20"/>
      <c r="C4" s="91" t="s">
        <v>104</v>
      </c>
      <c r="D4" s="91"/>
      <c r="E4" s="86">
        <v>296800</v>
      </c>
      <c r="F4" s="20"/>
      <c r="G4" s="20"/>
      <c r="H4" s="37"/>
    </row>
    <row r="5" spans="1:8" s="4" customFormat="1" ht="24.75" customHeight="1" x14ac:dyDescent="0.35">
      <c r="A5" s="18"/>
      <c r="B5" s="20"/>
      <c r="C5" s="91" t="s">
        <v>99</v>
      </c>
      <c r="D5" s="91"/>
      <c r="E5" s="86">
        <f>微拜访工具报价单!H38</f>
        <v>165954</v>
      </c>
      <c r="F5" s="60"/>
      <c r="G5" s="60"/>
    </row>
    <row r="6" spans="1:8" s="4" customFormat="1" ht="24.75" customHeight="1" x14ac:dyDescent="0.35">
      <c r="A6" s="18"/>
      <c r="B6" s="20"/>
      <c r="C6" s="91" t="s">
        <v>103</v>
      </c>
      <c r="D6" s="91"/>
      <c r="E6" s="86">
        <f>(E4+E5)*6%</f>
        <v>27765.239999999998</v>
      </c>
      <c r="F6" s="60"/>
      <c r="G6" s="60"/>
    </row>
    <row r="7" spans="1:8" s="84" customFormat="1" ht="20.25" customHeight="1" x14ac:dyDescent="0.3">
      <c r="A7" s="81"/>
      <c r="B7" s="85"/>
      <c r="C7" s="88" t="s">
        <v>98</v>
      </c>
      <c r="D7" s="85"/>
      <c r="E7" s="87">
        <f>E4+E5+E6</f>
        <v>490519.24</v>
      </c>
      <c r="F7" s="85"/>
      <c r="G7" s="85"/>
      <c r="H7" s="83"/>
    </row>
    <row r="8" spans="1:8" x14ac:dyDescent="0.15">
      <c r="F8" s="89"/>
    </row>
  </sheetData>
  <mergeCells count="4">
    <mergeCell ref="B2:G2"/>
    <mergeCell ref="C4:D4"/>
    <mergeCell ref="C5:D5"/>
    <mergeCell ref="C6:D6"/>
  </mergeCells>
  <phoneticPr fontId="21" type="noConversion"/>
  <dataValidations count="1">
    <dataValidation type="list" allowBlank="1" showDropDown="1" showInputMessage="1" sqref="C7">
      <formula1>产品类别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9"/>
  <sheetViews>
    <sheetView showGridLines="0" showZeros="0" topLeftCell="A4" zoomScale="90" zoomScaleNormal="90" workbookViewId="0">
      <selection activeCell="H24" sqref="H24:T24"/>
    </sheetView>
  </sheetViews>
  <sheetFormatPr defaultColWidth="9" defaultRowHeight="18" x14ac:dyDescent="0.35"/>
  <cols>
    <col min="1" max="1" width="2" style="1" customWidth="1"/>
    <col min="2" max="2" width="12.75" style="7" customWidth="1"/>
    <col min="3" max="3" width="8" style="7" customWidth="1"/>
    <col min="4" max="4" width="6.375" style="7" customWidth="1"/>
    <col min="5" max="5" width="4.375" style="7" customWidth="1"/>
    <col min="6" max="6" width="9.625" style="7" customWidth="1"/>
    <col min="7" max="8" width="13.375" style="7" customWidth="1"/>
    <col min="9" max="9" width="3.75" style="7" customWidth="1"/>
    <col min="10" max="10" width="12.125" style="7" customWidth="1"/>
    <col min="11" max="12" width="16" style="7" customWidth="1"/>
    <col min="13" max="13" width="14.875" style="7" customWidth="1"/>
    <col min="14" max="16" width="10.5" style="7" customWidth="1"/>
    <col min="17" max="18" width="6.5" style="7" customWidth="1"/>
    <col min="19" max="19" width="12.5" style="7" customWidth="1"/>
    <col min="20" max="20" width="22.25" style="7" customWidth="1"/>
    <col min="21" max="21" width="2" style="8" customWidth="1"/>
    <col min="22" max="22" width="9.25" style="9" customWidth="1"/>
    <col min="23" max="33" width="9" style="7"/>
    <col min="34" max="225" width="8.625" style="7"/>
    <col min="226" max="245" width="9" style="7"/>
    <col min="246" max="16382" width="9" style="10"/>
    <col min="16384" max="16384" width="9" style="10"/>
  </cols>
  <sheetData>
    <row r="1" spans="1:245" s="1" customFormat="1" x14ac:dyDescent="0.3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8"/>
      <c r="V1" s="8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</row>
    <row r="2" spans="1:245" s="2" customFormat="1" ht="67.5" customHeight="1" x14ac:dyDescent="0.15">
      <c r="A2" s="12"/>
      <c r="B2" s="90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31"/>
      <c r="V2" s="32"/>
    </row>
    <row r="3" spans="1:245" s="3" customFormat="1" ht="16.5" x14ac:dyDescent="0.15">
      <c r="A3" s="13"/>
      <c r="B3" s="14" t="s">
        <v>28</v>
      </c>
      <c r="C3" s="14"/>
      <c r="D3" s="14"/>
      <c r="E3" s="14"/>
      <c r="F3" s="14"/>
      <c r="G3" s="14"/>
      <c r="H3" s="14"/>
      <c r="I3" s="15"/>
      <c r="J3" s="15"/>
      <c r="M3" s="22"/>
      <c r="O3" s="23"/>
      <c r="P3" s="13"/>
      <c r="Q3" s="13"/>
      <c r="R3" s="26"/>
      <c r="S3" s="26"/>
      <c r="T3" s="14"/>
      <c r="U3" s="33"/>
      <c r="V3" s="34"/>
    </row>
    <row r="4" spans="1:245" s="3" customFormat="1" ht="16.5" x14ac:dyDescent="0.15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22"/>
      <c r="N4" s="22"/>
      <c r="O4" s="22"/>
      <c r="P4" s="24"/>
      <c r="Q4" s="24"/>
      <c r="R4" s="140"/>
      <c r="S4" s="140"/>
      <c r="T4" s="140"/>
      <c r="U4" s="33"/>
      <c r="V4" s="35"/>
    </row>
    <row r="5" spans="1:245" s="4" customFormat="1" ht="16.5" x14ac:dyDescent="0.35">
      <c r="A5" s="16"/>
      <c r="B5" s="17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41"/>
      <c r="N5" s="141"/>
      <c r="O5" s="141"/>
      <c r="P5" s="25"/>
      <c r="Q5" s="25"/>
      <c r="R5" s="140"/>
      <c r="S5" s="140"/>
      <c r="T5" s="140"/>
      <c r="U5" s="33"/>
      <c r="V5" s="35"/>
    </row>
    <row r="6" spans="1:245" s="4" customFormat="1" ht="16.5" x14ac:dyDescent="0.35">
      <c r="A6" s="16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27"/>
      <c r="U6" s="36"/>
      <c r="V6" s="37"/>
    </row>
    <row r="7" spans="1:245" s="4" customFormat="1" ht="16.5" x14ac:dyDescent="0.35">
      <c r="A7" s="18"/>
      <c r="B7" s="91" t="s">
        <v>106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36"/>
      <c r="V7" s="37"/>
    </row>
    <row r="8" spans="1:245" s="4" customFormat="1" ht="16.5" x14ac:dyDescent="0.35">
      <c r="A8" s="18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29"/>
      <c r="U8" s="36"/>
      <c r="V8" s="37"/>
    </row>
    <row r="9" spans="1:245" s="4" customFormat="1" ht="16.5" x14ac:dyDescent="0.35">
      <c r="A9" s="18"/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4"/>
      <c r="U9" s="36"/>
      <c r="V9" s="37"/>
    </row>
    <row r="10" spans="1:245" s="5" customFormat="1" ht="16.5" x14ac:dyDescent="0.15">
      <c r="A10" s="6"/>
      <c r="B10" s="105" t="s">
        <v>2</v>
      </c>
      <c r="C10" s="106"/>
      <c r="D10" s="106"/>
      <c r="E10" s="106"/>
      <c r="F10" s="106"/>
      <c r="G10" s="106"/>
      <c r="H10" s="107" t="s">
        <v>3</v>
      </c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U10" s="38"/>
      <c r="V10" s="39"/>
    </row>
    <row r="11" spans="1:245" s="5" customFormat="1" ht="35.1" customHeight="1" x14ac:dyDescent="0.3">
      <c r="A11" s="6"/>
      <c r="B11" s="137" t="s">
        <v>4</v>
      </c>
      <c r="C11" s="138"/>
      <c r="D11" s="130" t="s">
        <v>5</v>
      </c>
      <c r="E11" s="130"/>
      <c r="F11" s="130"/>
      <c r="G11" s="130"/>
      <c r="H11" s="131" t="s">
        <v>6</v>
      </c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3"/>
      <c r="U11" s="40"/>
      <c r="V11" s="41"/>
    </row>
    <row r="12" spans="1:245" s="5" customFormat="1" ht="35.1" customHeight="1" x14ac:dyDescent="0.3">
      <c r="A12" s="6"/>
      <c r="B12" s="137"/>
      <c r="C12" s="138"/>
      <c r="D12" s="134" t="s">
        <v>7</v>
      </c>
      <c r="E12" s="99"/>
      <c r="F12" s="99"/>
      <c r="G12" s="100"/>
      <c r="H12" s="135" t="s">
        <v>8</v>
      </c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8"/>
      <c r="U12" s="40"/>
      <c r="V12" s="41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</row>
    <row r="13" spans="1:245" s="5" customFormat="1" ht="35.1" customHeight="1" x14ac:dyDescent="0.15">
      <c r="A13" s="6"/>
      <c r="B13" s="137"/>
      <c r="C13" s="138"/>
      <c r="D13" s="130" t="s">
        <v>9</v>
      </c>
      <c r="E13" s="130"/>
      <c r="F13" s="130"/>
      <c r="G13" s="136"/>
      <c r="H13" s="97" t="s">
        <v>10</v>
      </c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8"/>
      <c r="U13" s="40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</row>
    <row r="14" spans="1:245" s="5" customFormat="1" ht="35.1" customHeight="1" x14ac:dyDescent="0.15">
      <c r="A14" s="6"/>
      <c r="B14" s="137"/>
      <c r="C14" s="138"/>
      <c r="D14" s="99" t="s">
        <v>11</v>
      </c>
      <c r="E14" s="99"/>
      <c r="F14" s="99"/>
      <c r="G14" s="100"/>
      <c r="H14" s="97" t="s">
        <v>12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8"/>
      <c r="U14" s="4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</row>
    <row r="15" spans="1:245" s="5" customFormat="1" ht="35.1" customHeight="1" x14ac:dyDescent="0.15">
      <c r="A15" s="6"/>
      <c r="B15" s="137"/>
      <c r="C15" s="138"/>
      <c r="D15" s="99" t="s">
        <v>13</v>
      </c>
      <c r="E15" s="99"/>
      <c r="F15" s="99"/>
      <c r="G15" s="100"/>
      <c r="H15" s="97" t="s">
        <v>14</v>
      </c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8"/>
      <c r="U15" s="4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</row>
    <row r="16" spans="1:245" s="5" customFormat="1" ht="35.1" customHeight="1" x14ac:dyDescent="0.15">
      <c r="A16" s="6"/>
      <c r="B16" s="137"/>
      <c r="C16" s="138"/>
      <c r="D16" s="99" t="s">
        <v>15</v>
      </c>
      <c r="E16" s="99"/>
      <c r="F16" s="99"/>
      <c r="G16" s="100"/>
      <c r="H16" s="97" t="s">
        <v>16</v>
      </c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8"/>
      <c r="U16" s="4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</row>
    <row r="17" spans="1:245" s="5" customFormat="1" ht="35.1" customHeight="1" x14ac:dyDescent="0.15">
      <c r="A17" s="6"/>
      <c r="B17" s="137"/>
      <c r="C17" s="138"/>
      <c r="D17" s="99" t="s">
        <v>17</v>
      </c>
      <c r="E17" s="99"/>
      <c r="F17" s="99"/>
      <c r="G17" s="100"/>
      <c r="H17" s="97" t="s">
        <v>18</v>
      </c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8"/>
      <c r="U17" s="40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</row>
    <row r="18" spans="1:245" s="5" customFormat="1" ht="35.1" customHeight="1" x14ac:dyDescent="0.15">
      <c r="A18" s="6"/>
      <c r="B18" s="126" t="s">
        <v>102</v>
      </c>
      <c r="C18" s="127"/>
      <c r="D18" s="99" t="s">
        <v>19</v>
      </c>
      <c r="E18" s="99"/>
      <c r="F18" s="99"/>
      <c r="G18" s="100"/>
      <c r="H18" s="97" t="s">
        <v>114</v>
      </c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8"/>
      <c r="U18" s="40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</row>
    <row r="19" spans="1:245" s="5" customFormat="1" ht="35.1" customHeight="1" x14ac:dyDescent="0.15">
      <c r="A19" s="6"/>
      <c r="B19" s="128"/>
      <c r="C19" s="129"/>
      <c r="D19" s="99" t="s">
        <v>97</v>
      </c>
      <c r="E19" s="99"/>
      <c r="F19" s="99"/>
      <c r="G19" s="100"/>
      <c r="H19" s="21" t="s">
        <v>110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30"/>
      <c r="U19" s="40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</row>
    <row r="20" spans="1:245" s="5" customFormat="1" ht="20.25" customHeight="1" x14ac:dyDescent="0.3">
      <c r="A20" s="6"/>
      <c r="B20" s="123" t="s">
        <v>96</v>
      </c>
      <c r="C20" s="124"/>
      <c r="D20" s="124"/>
      <c r="E20" s="124"/>
      <c r="F20" s="124"/>
      <c r="G20" s="124"/>
      <c r="H20" s="109" t="s">
        <v>105</v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1"/>
      <c r="U20" s="40"/>
      <c r="V20" s="80"/>
    </row>
    <row r="21" spans="1:245" s="5" customFormat="1" ht="20.25" customHeight="1" x14ac:dyDescent="0.3">
      <c r="A21" s="6"/>
      <c r="B21" s="112" t="s">
        <v>20</v>
      </c>
      <c r="C21" s="113"/>
      <c r="D21" s="113"/>
      <c r="E21" s="113"/>
      <c r="F21" s="113"/>
      <c r="G21" s="114"/>
      <c r="H21" s="115" t="s">
        <v>21</v>
      </c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7"/>
      <c r="U21" s="40"/>
      <c r="V21" s="41"/>
    </row>
    <row r="22" spans="1:245" s="5" customFormat="1" ht="20.25" customHeight="1" x14ac:dyDescent="0.3">
      <c r="A22" s="6"/>
      <c r="B22" s="123" t="s">
        <v>101</v>
      </c>
      <c r="C22" s="124"/>
      <c r="D22" s="124"/>
      <c r="E22" s="124"/>
      <c r="F22" s="124"/>
      <c r="G22" s="125"/>
      <c r="H22" s="109" t="s">
        <v>111</v>
      </c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1"/>
      <c r="U22" s="40"/>
      <c r="V22" s="41"/>
    </row>
    <row r="23" spans="1:245" s="84" customFormat="1" x14ac:dyDescent="0.3">
      <c r="A23" s="81"/>
      <c r="B23" s="121" t="s">
        <v>98</v>
      </c>
      <c r="C23" s="122"/>
      <c r="D23" s="122"/>
      <c r="E23" s="122"/>
      <c r="F23" s="122"/>
      <c r="G23" s="122"/>
      <c r="H23" s="118" t="s">
        <v>112</v>
      </c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20"/>
      <c r="U23" s="82"/>
      <c r="V23" s="83"/>
    </row>
    <row r="24" spans="1:245" s="6" customFormat="1" x14ac:dyDescent="0.25">
      <c r="B24" s="92" t="s">
        <v>107</v>
      </c>
      <c r="C24" s="93"/>
      <c r="D24" s="93"/>
      <c r="E24" s="93"/>
      <c r="F24" s="93"/>
      <c r="G24" s="93"/>
      <c r="H24" s="94" t="s">
        <v>113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6"/>
      <c r="U24" s="42"/>
      <c r="V24" s="42"/>
    </row>
    <row r="25" spans="1:245" s="2" customFormat="1" ht="16.5" x14ac:dyDescent="0.15">
      <c r="A25" s="12"/>
      <c r="U25" s="43"/>
      <c r="V25" s="44"/>
    </row>
    <row r="26" spans="1:245" s="2" customFormat="1" ht="16.5" x14ac:dyDescent="0.15">
      <c r="A26" s="12"/>
      <c r="U26" s="43"/>
      <c r="V26" s="44"/>
    </row>
    <row r="27" spans="1:245" s="2" customFormat="1" ht="16.5" x14ac:dyDescent="0.15">
      <c r="A27" s="12"/>
      <c r="U27" s="43"/>
      <c r="V27" s="44"/>
    </row>
    <row r="28" spans="1:245" s="2" customFormat="1" ht="16.5" x14ac:dyDescent="0.15">
      <c r="A28" s="12"/>
      <c r="U28" s="43"/>
      <c r="V28" s="44"/>
    </row>
    <row r="29" spans="1:245" s="2" customFormat="1" ht="13.5" customHeight="1" x14ac:dyDescent="0.15">
      <c r="A29" s="12"/>
      <c r="U29" s="43"/>
      <c r="V29" s="44"/>
    </row>
    <row r="30" spans="1:245" s="2" customFormat="1" ht="13.5" hidden="1" customHeight="1" x14ac:dyDescent="0.15">
      <c r="A30" s="12"/>
      <c r="U30" s="43"/>
      <c r="V30" s="44"/>
    </row>
    <row r="31" spans="1:245" s="2" customFormat="1" ht="13.5" hidden="1" customHeight="1" x14ac:dyDescent="0.15">
      <c r="A31" s="12"/>
      <c r="U31" s="43"/>
      <c r="V31" s="44"/>
    </row>
    <row r="32" spans="1:245" s="2" customFormat="1" ht="13.5" hidden="1" customHeight="1" x14ac:dyDescent="0.15">
      <c r="A32" s="12"/>
      <c r="U32" s="43"/>
      <c r="V32" s="44"/>
    </row>
    <row r="33" spans="1:22" s="2" customFormat="1" ht="13.5" hidden="1" customHeight="1" x14ac:dyDescent="0.15">
      <c r="A33" s="12"/>
      <c r="U33" s="43"/>
      <c r="V33" s="44"/>
    </row>
    <row r="34" spans="1:22" s="2" customFormat="1" ht="13.5" hidden="1" customHeight="1" x14ac:dyDescent="0.15">
      <c r="A34" s="12"/>
      <c r="U34" s="43"/>
      <c r="V34" s="44"/>
    </row>
    <row r="35" spans="1:22" s="2" customFormat="1" ht="13.5" hidden="1" customHeight="1" x14ac:dyDescent="0.15">
      <c r="A35" s="12"/>
      <c r="U35" s="43"/>
      <c r="V35" s="44"/>
    </row>
    <row r="36" spans="1:22" s="2" customFormat="1" ht="13.5" hidden="1" customHeight="1" x14ac:dyDescent="0.15">
      <c r="A36" s="12"/>
      <c r="U36" s="43"/>
      <c r="V36" s="44"/>
    </row>
    <row r="37" spans="1:22" s="2" customFormat="1" ht="13.5" hidden="1" customHeight="1" x14ac:dyDescent="0.15">
      <c r="A37" s="12"/>
      <c r="U37" s="43"/>
      <c r="V37" s="44"/>
    </row>
    <row r="38" spans="1:22" s="2" customFormat="1" ht="13.5" hidden="1" customHeight="1" x14ac:dyDescent="0.15">
      <c r="A38" s="12"/>
      <c r="U38" s="43"/>
      <c r="V38" s="44"/>
    </row>
    <row r="39" spans="1:22" s="2" customFormat="1" ht="13.5" hidden="1" customHeight="1" x14ac:dyDescent="0.15">
      <c r="A39" s="12"/>
      <c r="U39" s="43"/>
      <c r="V39" s="44"/>
    </row>
    <row r="40" spans="1:22" s="2" customFormat="1" ht="13.5" hidden="1" customHeight="1" x14ac:dyDescent="0.15">
      <c r="A40" s="12"/>
      <c r="U40" s="43"/>
      <c r="V40" s="44"/>
    </row>
    <row r="41" spans="1:22" s="2" customFormat="1" ht="13.5" hidden="1" customHeight="1" x14ac:dyDescent="0.15">
      <c r="A41" s="12"/>
      <c r="U41" s="43"/>
      <c r="V41" s="44"/>
    </row>
    <row r="42" spans="1:22" s="2" customFormat="1" ht="13.5" hidden="1" customHeight="1" x14ac:dyDescent="0.15">
      <c r="A42" s="12"/>
      <c r="U42" s="43"/>
      <c r="V42" s="44"/>
    </row>
    <row r="43" spans="1:22" s="2" customFormat="1" ht="13.5" hidden="1" customHeight="1" x14ac:dyDescent="0.15">
      <c r="A43" s="12"/>
      <c r="U43" s="43"/>
      <c r="V43" s="44"/>
    </row>
    <row r="44" spans="1:22" s="2" customFormat="1" ht="13.5" hidden="1" customHeight="1" x14ac:dyDescent="0.15">
      <c r="A44" s="12"/>
      <c r="U44" s="43"/>
      <c r="V44" s="44"/>
    </row>
    <row r="45" spans="1:22" s="2" customFormat="1" ht="13.5" customHeight="1" x14ac:dyDescent="0.15">
      <c r="A45" s="12"/>
      <c r="U45" s="43"/>
      <c r="V45" s="44"/>
    </row>
    <row r="46" spans="1:22" s="2" customFormat="1" ht="13.5" customHeight="1" x14ac:dyDescent="0.15">
      <c r="A46" s="12"/>
      <c r="U46" s="43"/>
      <c r="V46" s="44"/>
    </row>
    <row r="47" spans="1:22" s="2" customFormat="1" ht="13.5" customHeight="1" x14ac:dyDescent="0.15">
      <c r="A47" s="12"/>
      <c r="U47" s="43"/>
      <c r="V47" s="44"/>
    </row>
    <row r="48" spans="1:22" s="2" customFormat="1" ht="13.5" customHeight="1" x14ac:dyDescent="0.15">
      <c r="A48" s="12"/>
      <c r="U48" s="43"/>
      <c r="V48" s="44"/>
    </row>
    <row r="49" spans="1:22" s="2" customFormat="1" ht="13.5" customHeight="1" x14ac:dyDescent="0.15">
      <c r="A49" s="12"/>
      <c r="U49" s="43"/>
      <c r="V49" s="44"/>
    </row>
    <row r="50" spans="1:22" s="2" customFormat="1" ht="13.5" customHeight="1" x14ac:dyDescent="0.15">
      <c r="A50" s="12"/>
      <c r="U50" s="43"/>
      <c r="V50" s="44"/>
    </row>
    <row r="51" spans="1:22" s="2" customFormat="1" ht="13.5" customHeight="1" x14ac:dyDescent="0.15">
      <c r="A51" s="12"/>
      <c r="U51" s="43"/>
      <c r="V51" s="44"/>
    </row>
    <row r="52" spans="1:22" s="2" customFormat="1" ht="13.5" customHeight="1" x14ac:dyDescent="0.15">
      <c r="A52" s="12"/>
      <c r="U52" s="43"/>
      <c r="V52" s="44"/>
    </row>
    <row r="53" spans="1:22" s="2" customFormat="1" ht="13.5" customHeight="1" x14ac:dyDescent="0.15">
      <c r="A53" s="12"/>
      <c r="U53" s="43"/>
      <c r="V53" s="44"/>
    </row>
    <row r="54" spans="1:22" s="2" customFormat="1" ht="13.5" customHeight="1" x14ac:dyDescent="0.15">
      <c r="A54" s="12"/>
      <c r="U54" s="43"/>
      <c r="V54" s="44"/>
    </row>
    <row r="55" spans="1:22" s="2" customFormat="1" ht="13.5" customHeight="1" x14ac:dyDescent="0.15">
      <c r="A55" s="12"/>
      <c r="U55" s="43"/>
      <c r="V55" s="44"/>
    </row>
    <row r="56" spans="1:22" s="2" customFormat="1" ht="13.5" customHeight="1" x14ac:dyDescent="0.35">
      <c r="A56" s="12"/>
      <c r="B56" s="7"/>
      <c r="C56" s="7"/>
      <c r="D56" s="7"/>
      <c r="E56" s="7"/>
      <c r="F56" s="7"/>
      <c r="G56" s="7"/>
      <c r="H56" s="7"/>
      <c r="U56" s="43"/>
      <c r="V56" s="44"/>
    </row>
    <row r="57" spans="1:22" s="2" customFormat="1" ht="13.5" customHeight="1" x14ac:dyDescent="0.35">
      <c r="A57" s="12"/>
      <c r="B57" s="7"/>
      <c r="C57" s="7"/>
      <c r="D57" s="7"/>
      <c r="E57" s="7"/>
      <c r="F57" s="7"/>
      <c r="G57" s="7"/>
      <c r="H57" s="7"/>
      <c r="I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45"/>
      <c r="V57" s="46"/>
    </row>
    <row r="58" spans="1:22" s="2" customFormat="1" ht="13.5" customHeight="1" x14ac:dyDescent="0.35">
      <c r="A58" s="12"/>
      <c r="B58" s="7"/>
      <c r="C58" s="7"/>
      <c r="D58" s="7"/>
      <c r="E58" s="7"/>
      <c r="F58" s="7"/>
      <c r="G58" s="7"/>
      <c r="H58" s="7"/>
      <c r="I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45"/>
      <c r="V58" s="46"/>
    </row>
    <row r="59" spans="1:22" s="2" customFormat="1" ht="13.5" customHeight="1" x14ac:dyDescent="0.35">
      <c r="A59" s="12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45"/>
      <c r="V59" s="46"/>
    </row>
    <row r="60" spans="1:22" s="2" customFormat="1" ht="13.5" customHeight="1" x14ac:dyDescent="0.35">
      <c r="A60" s="12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45"/>
      <c r="V60" s="46"/>
    </row>
    <row r="61" spans="1:22" x14ac:dyDescent="0.35">
      <c r="U61" s="45"/>
      <c r="V61" s="46"/>
    </row>
    <row r="62" spans="1:22" x14ac:dyDescent="0.35">
      <c r="U62" s="45"/>
      <c r="V62" s="46"/>
    </row>
    <row r="63" spans="1:22" x14ac:dyDescent="0.35">
      <c r="U63" s="45"/>
      <c r="V63" s="46"/>
    </row>
    <row r="64" spans="1:22" x14ac:dyDescent="0.35">
      <c r="U64" s="45"/>
      <c r="V64" s="46"/>
    </row>
    <row r="65" spans="21:22" x14ac:dyDescent="0.35">
      <c r="U65" s="45"/>
      <c r="V65" s="46"/>
    </row>
    <row r="66" spans="21:22" x14ac:dyDescent="0.35">
      <c r="U66" s="45"/>
      <c r="V66" s="46"/>
    </row>
    <row r="67" spans="21:22" x14ac:dyDescent="0.35">
      <c r="U67" s="45"/>
      <c r="V67" s="46"/>
    </row>
    <row r="68" spans="21:22" x14ac:dyDescent="0.35">
      <c r="U68" s="45"/>
      <c r="V68" s="46"/>
    </row>
    <row r="69" spans="21:22" x14ac:dyDescent="0.35">
      <c r="U69" s="45"/>
      <c r="V69" s="46"/>
    </row>
    <row r="70" spans="21:22" x14ac:dyDescent="0.35">
      <c r="U70" s="45"/>
      <c r="V70" s="46"/>
    </row>
    <row r="71" spans="21:22" x14ac:dyDescent="0.35">
      <c r="U71" s="45"/>
      <c r="V71" s="46"/>
    </row>
    <row r="72" spans="21:22" x14ac:dyDescent="0.35">
      <c r="U72" s="45"/>
      <c r="V72" s="46"/>
    </row>
    <row r="73" spans="21:22" x14ac:dyDescent="0.35">
      <c r="U73" s="45"/>
      <c r="V73" s="46"/>
    </row>
    <row r="74" spans="21:22" x14ac:dyDescent="0.35">
      <c r="U74" s="45"/>
      <c r="V74" s="46"/>
    </row>
    <row r="75" spans="21:22" x14ac:dyDescent="0.35">
      <c r="U75" s="45"/>
      <c r="V75" s="46"/>
    </row>
    <row r="76" spans="21:22" x14ac:dyDescent="0.35">
      <c r="U76" s="45"/>
      <c r="V76" s="46"/>
    </row>
    <row r="77" spans="21:22" x14ac:dyDescent="0.35">
      <c r="U77" s="45"/>
      <c r="V77" s="46"/>
    </row>
    <row r="78" spans="21:22" x14ac:dyDescent="0.35">
      <c r="U78" s="45"/>
      <c r="V78" s="46"/>
    </row>
    <row r="79" spans="21:22" x14ac:dyDescent="0.35">
      <c r="U79" s="45"/>
      <c r="V79" s="46"/>
    </row>
  </sheetData>
  <mergeCells count="39">
    <mergeCell ref="B6:S6"/>
    <mergeCell ref="B2:T2"/>
    <mergeCell ref="R4:T4"/>
    <mergeCell ref="M5:O5"/>
    <mergeCell ref="R5:T5"/>
    <mergeCell ref="B18:C19"/>
    <mergeCell ref="D11:G11"/>
    <mergeCell ref="H11:T11"/>
    <mergeCell ref="D17:G17"/>
    <mergeCell ref="H17:T17"/>
    <mergeCell ref="D18:G18"/>
    <mergeCell ref="H18:T18"/>
    <mergeCell ref="D19:G19"/>
    <mergeCell ref="D12:G12"/>
    <mergeCell ref="H12:T12"/>
    <mergeCell ref="D13:G13"/>
    <mergeCell ref="H13:T13"/>
    <mergeCell ref="B11:C17"/>
    <mergeCell ref="H23:T23"/>
    <mergeCell ref="B23:G23"/>
    <mergeCell ref="B20:G20"/>
    <mergeCell ref="B22:G22"/>
    <mergeCell ref="H22:T22"/>
    <mergeCell ref="B24:G24"/>
    <mergeCell ref="H24:T24"/>
    <mergeCell ref="B7:T7"/>
    <mergeCell ref="H14:T14"/>
    <mergeCell ref="D15:G15"/>
    <mergeCell ref="H15:T15"/>
    <mergeCell ref="D16:G16"/>
    <mergeCell ref="H16:T16"/>
    <mergeCell ref="D14:G14"/>
    <mergeCell ref="B8:S8"/>
    <mergeCell ref="B9:T9"/>
    <mergeCell ref="B10:G10"/>
    <mergeCell ref="H10:T10"/>
    <mergeCell ref="H20:T20"/>
    <mergeCell ref="B21:G21"/>
    <mergeCell ref="H21:T21"/>
  </mergeCells>
  <phoneticPr fontId="21" type="noConversion"/>
  <dataValidations count="2">
    <dataValidation type="list" allowBlank="1" showDropDown="1" showInputMessage="1" sqref="C9 I9 C20 I20 B21:B24">
      <formula1>产品类别</formula1>
    </dataValidation>
    <dataValidation allowBlank="1" showInputMessage="1" showErrorMessage="1" sqref="C11:D19 H11:H19 F13:F19"/>
  </dataValidations>
  <printOptions horizontalCentered="1"/>
  <pageMargins left="0" right="0" top="0.3" bottom="0.2" header="0.18958333333333299" footer="3.9583333333333297E-2"/>
  <pageSetup paperSize="9" scale="96" orientation="portrait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DW40"/>
  <sheetViews>
    <sheetView showGridLines="0" workbookViewId="0">
      <selection activeCell="J36" sqref="J36"/>
    </sheetView>
  </sheetViews>
  <sheetFormatPr defaultRowHeight="14.25" x14ac:dyDescent="0.15"/>
  <cols>
    <col min="2" max="2" width="29.125" customWidth="1"/>
    <col min="3" max="3" width="39.625" customWidth="1"/>
    <col min="4" max="4" width="59.125" bestFit="1" customWidth="1"/>
    <col min="5" max="5" width="9.125" bestFit="1" customWidth="1"/>
    <col min="6" max="6" width="9" style="66"/>
    <col min="7" max="7" width="11.5" bestFit="1" customWidth="1"/>
    <col min="8" max="8" width="15.25" customWidth="1"/>
    <col min="9" max="9" width="17" customWidth="1"/>
  </cols>
  <sheetData>
    <row r="2" spans="1:213 16351:16351" ht="56.25" customHeight="1" x14ac:dyDescent="0.15">
      <c r="B2" s="90" t="s">
        <v>32</v>
      </c>
      <c r="C2" s="90"/>
      <c r="D2" s="90"/>
      <c r="E2" s="90"/>
      <c r="F2" s="90"/>
      <c r="G2" s="90"/>
      <c r="H2" s="90"/>
    </row>
    <row r="3" spans="1:213 16351:16351" ht="0.75" customHeight="1" x14ac:dyDescent="0.15">
      <c r="B3" s="59"/>
      <c r="C3" s="59"/>
      <c r="D3" s="59"/>
      <c r="E3" s="59"/>
      <c r="F3" s="64"/>
      <c r="G3" s="59"/>
      <c r="H3" s="59"/>
    </row>
    <row r="4" spans="1:213 16351:16351" s="4" customFormat="1" ht="24.75" customHeight="1" x14ac:dyDescent="0.35">
      <c r="A4" s="18"/>
      <c r="B4" s="19" t="s">
        <v>99</v>
      </c>
      <c r="C4" s="19"/>
      <c r="D4" s="20"/>
      <c r="E4" s="20"/>
      <c r="F4" s="57"/>
      <c r="G4" s="20"/>
      <c r="H4" s="28"/>
    </row>
    <row r="5" spans="1:213 16351:16351" s="4" customFormat="1" ht="24.75" customHeight="1" x14ac:dyDescent="0.35">
      <c r="A5" s="18"/>
      <c r="B5" s="53" t="s">
        <v>33</v>
      </c>
      <c r="C5" s="53" t="s">
        <v>34</v>
      </c>
      <c r="D5" s="53"/>
      <c r="E5" s="51" t="s">
        <v>35</v>
      </c>
      <c r="F5" s="51" t="s">
        <v>87</v>
      </c>
      <c r="G5" s="51" t="s">
        <v>36</v>
      </c>
      <c r="H5" s="51" t="s">
        <v>37</v>
      </c>
    </row>
    <row r="6" spans="1:213 16351:16351" s="73" customFormat="1" ht="16.5" x14ac:dyDescent="0.35">
      <c r="A6" s="68"/>
      <c r="B6" s="146" t="s">
        <v>22</v>
      </c>
      <c r="C6" s="69" t="s">
        <v>25</v>
      </c>
      <c r="D6" s="70" t="s">
        <v>23</v>
      </c>
      <c r="E6" s="71">
        <v>12</v>
      </c>
      <c r="F6" s="71" t="s">
        <v>90</v>
      </c>
      <c r="G6" s="79">
        <v>1200</v>
      </c>
      <c r="H6" s="72">
        <f>E6*G6</f>
        <v>14400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XDW6" s="74"/>
    </row>
    <row r="7" spans="1:213 16351:16351" s="73" customFormat="1" ht="16.5" x14ac:dyDescent="0.35">
      <c r="A7" s="68"/>
      <c r="B7" s="146"/>
      <c r="C7" s="69" t="s">
        <v>29</v>
      </c>
      <c r="D7" s="70" t="s">
        <v>24</v>
      </c>
      <c r="E7" s="71">
        <v>12</v>
      </c>
      <c r="F7" s="71" t="s">
        <v>90</v>
      </c>
      <c r="G7" s="79">
        <v>600</v>
      </c>
      <c r="H7" s="72">
        <f>E7*G7</f>
        <v>7200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XDW7" s="74"/>
    </row>
    <row r="8" spans="1:213 16351:16351" s="73" customFormat="1" ht="16.5" x14ac:dyDescent="0.35">
      <c r="A8" s="68"/>
      <c r="B8" s="69" t="s">
        <v>91</v>
      </c>
      <c r="C8" s="147" t="s">
        <v>88</v>
      </c>
      <c r="D8" s="148"/>
      <c r="E8" s="71">
        <v>5</v>
      </c>
      <c r="F8" s="71" t="s">
        <v>48</v>
      </c>
      <c r="G8" s="79">
        <v>1098</v>
      </c>
      <c r="H8" s="72">
        <f>G8*E8</f>
        <v>5490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XDW8" s="74"/>
    </row>
    <row r="9" spans="1:213 16351:16351" s="73" customFormat="1" ht="16.5" x14ac:dyDescent="0.35">
      <c r="A9" s="68"/>
      <c r="B9" s="69" t="s">
        <v>92</v>
      </c>
      <c r="C9" s="147" t="s">
        <v>89</v>
      </c>
      <c r="D9" s="148"/>
      <c r="E9" s="71">
        <v>1</v>
      </c>
      <c r="F9" s="71" t="s">
        <v>49</v>
      </c>
      <c r="G9" s="79">
        <v>40000</v>
      </c>
      <c r="H9" s="72">
        <f>G9*E9</f>
        <v>40000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XDW9" s="74"/>
    </row>
    <row r="10" spans="1:213 16351:16351" s="2" customFormat="1" ht="15" customHeight="1" x14ac:dyDescent="0.15">
      <c r="A10" s="12"/>
      <c r="B10" s="149" t="s">
        <v>41</v>
      </c>
      <c r="C10" s="150"/>
      <c r="D10" s="150"/>
      <c r="E10" s="150"/>
      <c r="F10" s="150"/>
      <c r="G10" s="151"/>
      <c r="H10" s="67">
        <f>SUM(H6:H9)</f>
        <v>67090</v>
      </c>
    </row>
    <row r="11" spans="1:213 16351:16351" s="2" customFormat="1" ht="15" customHeight="1" x14ac:dyDescent="0.15">
      <c r="A11" s="12"/>
      <c r="B11" s="144" t="s">
        <v>42</v>
      </c>
      <c r="C11" s="144"/>
      <c r="D11" s="144"/>
      <c r="E11" s="144"/>
      <c r="F11" s="144"/>
      <c r="G11" s="144"/>
      <c r="H11" s="144"/>
    </row>
    <row r="12" spans="1:213 16351:16351" s="2" customFormat="1" ht="15" customHeight="1" x14ac:dyDescent="0.15">
      <c r="A12" s="12"/>
      <c r="B12" s="75" t="s">
        <v>45</v>
      </c>
      <c r="C12" s="76" t="s">
        <v>43</v>
      </c>
      <c r="D12" s="77" t="s">
        <v>44</v>
      </c>
      <c r="E12" s="71">
        <v>10</v>
      </c>
      <c r="F12" s="71" t="s">
        <v>95</v>
      </c>
      <c r="G12" s="78">
        <v>800</v>
      </c>
      <c r="H12" s="72">
        <f>E12*G12</f>
        <v>8000</v>
      </c>
    </row>
    <row r="13" spans="1:213 16351:16351" s="2" customFormat="1" ht="15" customHeight="1" x14ac:dyDescent="0.15">
      <c r="A13" s="12"/>
      <c r="B13" s="149" t="s">
        <v>41</v>
      </c>
      <c r="C13" s="150"/>
      <c r="D13" s="150"/>
      <c r="E13" s="150"/>
      <c r="F13" s="150"/>
      <c r="G13" s="151"/>
      <c r="H13" s="67">
        <f>SUM(H12:H12)</f>
        <v>8000</v>
      </c>
    </row>
    <row r="14" spans="1:213 16351:16351" s="2" customFormat="1" ht="15" customHeight="1" x14ac:dyDescent="0.15">
      <c r="A14" s="12"/>
      <c r="B14" s="144" t="s">
        <v>39</v>
      </c>
      <c r="C14" s="144"/>
      <c r="D14" s="144"/>
      <c r="E14" s="144"/>
      <c r="F14" s="144"/>
      <c r="G14" s="144"/>
      <c r="H14" s="144"/>
    </row>
    <row r="15" spans="1:213 16351:16351" s="2" customFormat="1" ht="16.5" x14ac:dyDescent="0.15">
      <c r="A15" s="12"/>
      <c r="B15" s="155" t="s">
        <v>50</v>
      </c>
      <c r="C15" s="156" t="s">
        <v>51</v>
      </c>
      <c r="D15" s="157"/>
      <c r="E15" s="62">
        <v>3</v>
      </c>
      <c r="F15" s="62" t="s">
        <v>94</v>
      </c>
      <c r="G15" s="61">
        <v>1098</v>
      </c>
      <c r="H15" s="63">
        <f t="shared" ref="H15:H30" si="0">G15*E15</f>
        <v>3294</v>
      </c>
    </row>
    <row r="16" spans="1:213 16351:16351" s="2" customFormat="1" ht="16.5" x14ac:dyDescent="0.15">
      <c r="A16" s="12"/>
      <c r="B16" s="155"/>
      <c r="C16" s="61" t="s">
        <v>52</v>
      </c>
      <c r="D16" s="61" t="s">
        <v>53</v>
      </c>
      <c r="E16" s="62">
        <v>4</v>
      </c>
      <c r="F16" s="62" t="s">
        <v>94</v>
      </c>
      <c r="G16" s="61">
        <v>1098</v>
      </c>
      <c r="H16" s="63">
        <f t="shared" si="0"/>
        <v>4392</v>
      </c>
    </row>
    <row r="17" spans="1:8" s="2" customFormat="1" ht="16.5" x14ac:dyDescent="0.15">
      <c r="A17" s="12"/>
      <c r="B17" s="155"/>
      <c r="C17" s="61" t="s">
        <v>54</v>
      </c>
      <c r="D17" s="61" t="s">
        <v>55</v>
      </c>
      <c r="E17" s="62">
        <v>5</v>
      </c>
      <c r="F17" s="62" t="s">
        <v>94</v>
      </c>
      <c r="G17" s="61">
        <v>1098</v>
      </c>
      <c r="H17" s="63">
        <f t="shared" si="0"/>
        <v>5490</v>
      </c>
    </row>
    <row r="18" spans="1:8" s="2" customFormat="1" ht="16.5" x14ac:dyDescent="0.15">
      <c r="A18" s="12"/>
      <c r="B18" s="155"/>
      <c r="C18" s="61" t="s">
        <v>56</v>
      </c>
      <c r="D18" s="61" t="s">
        <v>57</v>
      </c>
      <c r="E18" s="62">
        <v>3</v>
      </c>
      <c r="F18" s="62" t="s">
        <v>94</v>
      </c>
      <c r="G18" s="61">
        <v>1098</v>
      </c>
      <c r="H18" s="63">
        <f t="shared" si="0"/>
        <v>3294</v>
      </c>
    </row>
    <row r="19" spans="1:8" s="2" customFormat="1" ht="16.5" x14ac:dyDescent="0.15">
      <c r="A19" s="12"/>
      <c r="B19" s="155" t="s">
        <v>58</v>
      </c>
      <c r="C19" s="61" t="s">
        <v>59</v>
      </c>
      <c r="D19" s="61" t="s">
        <v>60</v>
      </c>
      <c r="E19" s="62">
        <v>4</v>
      </c>
      <c r="F19" s="62" t="s">
        <v>94</v>
      </c>
      <c r="G19" s="61">
        <v>1098</v>
      </c>
      <c r="H19" s="63">
        <f t="shared" si="0"/>
        <v>4392</v>
      </c>
    </row>
    <row r="20" spans="1:8" s="2" customFormat="1" ht="16.5" x14ac:dyDescent="0.15">
      <c r="A20" s="12"/>
      <c r="B20" s="155"/>
      <c r="C20" s="61" t="s">
        <v>61</v>
      </c>
      <c r="D20" s="61" t="s">
        <v>62</v>
      </c>
      <c r="E20" s="62">
        <v>8</v>
      </c>
      <c r="F20" s="62" t="s">
        <v>94</v>
      </c>
      <c r="G20" s="61">
        <v>1098</v>
      </c>
      <c r="H20" s="63">
        <f t="shared" si="0"/>
        <v>8784</v>
      </c>
    </row>
    <row r="21" spans="1:8" s="2" customFormat="1" ht="16.5" x14ac:dyDescent="0.15">
      <c r="A21" s="12"/>
      <c r="B21" s="62" t="s">
        <v>63</v>
      </c>
      <c r="C21" s="61" t="s">
        <v>64</v>
      </c>
      <c r="D21" s="61" t="s">
        <v>65</v>
      </c>
      <c r="E21" s="62">
        <v>5</v>
      </c>
      <c r="F21" s="62" t="s">
        <v>94</v>
      </c>
      <c r="G21" s="61">
        <v>1098</v>
      </c>
      <c r="H21" s="63">
        <f t="shared" si="0"/>
        <v>5490</v>
      </c>
    </row>
    <row r="22" spans="1:8" s="2" customFormat="1" ht="16.5" x14ac:dyDescent="0.15">
      <c r="A22" s="12"/>
      <c r="B22" s="155" t="s">
        <v>66</v>
      </c>
      <c r="C22" s="61" t="s">
        <v>67</v>
      </c>
      <c r="D22" s="61" t="s">
        <v>68</v>
      </c>
      <c r="E22" s="62">
        <v>4</v>
      </c>
      <c r="F22" s="62" t="s">
        <v>94</v>
      </c>
      <c r="G22" s="61">
        <v>1098</v>
      </c>
      <c r="H22" s="63">
        <f t="shared" si="0"/>
        <v>4392</v>
      </c>
    </row>
    <row r="23" spans="1:8" s="2" customFormat="1" ht="16.5" x14ac:dyDescent="0.15">
      <c r="A23" s="12"/>
      <c r="B23" s="155"/>
      <c r="C23" s="61" t="s">
        <v>69</v>
      </c>
      <c r="D23" s="61" t="s">
        <v>70</v>
      </c>
      <c r="E23" s="62">
        <v>5</v>
      </c>
      <c r="F23" s="62" t="s">
        <v>94</v>
      </c>
      <c r="G23" s="61">
        <v>1098</v>
      </c>
      <c r="H23" s="63">
        <f t="shared" si="0"/>
        <v>5490</v>
      </c>
    </row>
    <row r="24" spans="1:8" s="2" customFormat="1" ht="16.5" x14ac:dyDescent="0.15">
      <c r="A24" s="12"/>
      <c r="B24" s="155"/>
      <c r="C24" s="61" t="s">
        <v>71</v>
      </c>
      <c r="D24" s="61" t="s">
        <v>72</v>
      </c>
      <c r="E24" s="62">
        <v>2</v>
      </c>
      <c r="F24" s="62" t="s">
        <v>94</v>
      </c>
      <c r="G24" s="61">
        <v>1098</v>
      </c>
      <c r="H24" s="63">
        <f t="shared" si="0"/>
        <v>2196</v>
      </c>
    </row>
    <row r="25" spans="1:8" s="2" customFormat="1" ht="16.5" x14ac:dyDescent="0.15">
      <c r="A25" s="12"/>
      <c r="B25" s="155"/>
      <c r="C25" s="156" t="s">
        <v>73</v>
      </c>
      <c r="D25" s="157"/>
      <c r="E25" s="62">
        <v>3</v>
      </c>
      <c r="F25" s="62" t="s">
        <v>94</v>
      </c>
      <c r="G25" s="61">
        <v>1098</v>
      </c>
      <c r="H25" s="63">
        <f t="shared" si="0"/>
        <v>3294</v>
      </c>
    </row>
    <row r="26" spans="1:8" s="2" customFormat="1" ht="16.5" x14ac:dyDescent="0.15">
      <c r="A26" s="12"/>
      <c r="B26" s="155"/>
      <c r="C26" s="156" t="s">
        <v>74</v>
      </c>
      <c r="D26" s="157"/>
      <c r="E26" s="62">
        <v>4</v>
      </c>
      <c r="F26" s="62" t="s">
        <v>94</v>
      </c>
      <c r="G26" s="61">
        <v>1098</v>
      </c>
      <c r="H26" s="63">
        <f t="shared" si="0"/>
        <v>4392</v>
      </c>
    </row>
    <row r="27" spans="1:8" s="2" customFormat="1" ht="16.5" x14ac:dyDescent="0.15">
      <c r="A27" s="12"/>
      <c r="B27" s="155" t="s">
        <v>75</v>
      </c>
      <c r="C27" s="61" t="s">
        <v>76</v>
      </c>
      <c r="D27" s="61" t="s">
        <v>77</v>
      </c>
      <c r="E27" s="62">
        <v>4</v>
      </c>
      <c r="F27" s="62" t="s">
        <v>94</v>
      </c>
      <c r="G27" s="61">
        <v>1098</v>
      </c>
      <c r="H27" s="63">
        <f t="shared" si="0"/>
        <v>4392</v>
      </c>
    </row>
    <row r="28" spans="1:8" s="2" customFormat="1" ht="16.5" x14ac:dyDescent="0.15">
      <c r="A28" s="12"/>
      <c r="B28" s="155"/>
      <c r="C28" s="61" t="s">
        <v>78</v>
      </c>
      <c r="D28" s="61" t="s">
        <v>79</v>
      </c>
      <c r="E28" s="62">
        <v>4</v>
      </c>
      <c r="F28" s="62" t="s">
        <v>94</v>
      </c>
      <c r="G28" s="61">
        <v>1098</v>
      </c>
      <c r="H28" s="63">
        <f t="shared" si="0"/>
        <v>4392</v>
      </c>
    </row>
    <row r="29" spans="1:8" s="2" customFormat="1" ht="16.5" x14ac:dyDescent="0.15">
      <c r="A29" s="12"/>
      <c r="B29" s="155"/>
      <c r="C29" s="61" t="s">
        <v>80</v>
      </c>
      <c r="D29" s="61" t="s">
        <v>81</v>
      </c>
      <c r="E29" s="62">
        <v>5</v>
      </c>
      <c r="F29" s="62" t="s">
        <v>94</v>
      </c>
      <c r="G29" s="61">
        <v>1098</v>
      </c>
      <c r="H29" s="63">
        <f t="shared" si="0"/>
        <v>5490</v>
      </c>
    </row>
    <row r="30" spans="1:8" s="2" customFormat="1" ht="16.5" x14ac:dyDescent="0.15">
      <c r="A30" s="12"/>
      <c r="B30" s="155"/>
      <c r="C30" s="61" t="s">
        <v>82</v>
      </c>
      <c r="D30" s="61" t="s">
        <v>83</v>
      </c>
      <c r="E30" s="62">
        <v>5</v>
      </c>
      <c r="F30" s="62" t="s">
        <v>94</v>
      </c>
      <c r="G30" s="61">
        <v>1098</v>
      </c>
      <c r="H30" s="63">
        <f t="shared" si="0"/>
        <v>5490</v>
      </c>
    </row>
    <row r="31" spans="1:8" s="2" customFormat="1" ht="15" customHeight="1" x14ac:dyDescent="0.15">
      <c r="A31" s="12"/>
      <c r="B31" s="149" t="s">
        <v>41</v>
      </c>
      <c r="C31" s="150"/>
      <c r="D31" s="150"/>
      <c r="E31" s="150"/>
      <c r="F31" s="150"/>
      <c r="G31" s="151"/>
      <c r="H31" s="67">
        <f>SUM(H15:H30)</f>
        <v>74664</v>
      </c>
    </row>
    <row r="32" spans="1:8" s="2" customFormat="1" ht="19.5" customHeight="1" x14ac:dyDescent="0.15">
      <c r="A32" s="12"/>
      <c r="B32" s="144" t="s">
        <v>40</v>
      </c>
      <c r="C32" s="144"/>
      <c r="D32" s="144"/>
      <c r="E32" s="144"/>
      <c r="F32" s="144"/>
      <c r="G32" s="144"/>
      <c r="H32" s="144"/>
    </row>
    <row r="33" spans="1:8" s="2" customFormat="1" ht="16.5" x14ac:dyDescent="0.15">
      <c r="A33" s="12"/>
      <c r="B33" s="50" t="s">
        <v>26</v>
      </c>
      <c r="C33" s="49" t="s">
        <v>30</v>
      </c>
      <c r="D33" s="52" t="s">
        <v>46</v>
      </c>
      <c r="E33" s="54">
        <v>12</v>
      </c>
      <c r="F33" s="65" t="s">
        <v>47</v>
      </c>
      <c r="G33" s="48">
        <v>600</v>
      </c>
      <c r="H33" s="48">
        <f>E33*G33</f>
        <v>7200</v>
      </c>
    </row>
    <row r="34" spans="1:8" s="2" customFormat="1" ht="16.5" x14ac:dyDescent="0.15">
      <c r="A34" s="12"/>
      <c r="B34" s="145" t="s">
        <v>27</v>
      </c>
      <c r="C34" s="49" t="s">
        <v>31</v>
      </c>
      <c r="D34" s="52" t="s">
        <v>93</v>
      </c>
      <c r="E34" s="58">
        <v>12</v>
      </c>
      <c r="F34" s="65" t="s">
        <v>85</v>
      </c>
      <c r="G34" s="48">
        <v>500</v>
      </c>
      <c r="H34" s="48">
        <f>E34*G34</f>
        <v>6000</v>
      </c>
    </row>
    <row r="35" spans="1:8" s="2" customFormat="1" ht="16.5" x14ac:dyDescent="0.15">
      <c r="A35" s="12"/>
      <c r="B35" s="145"/>
      <c r="C35" s="49" t="s">
        <v>84</v>
      </c>
      <c r="D35" s="52"/>
      <c r="E35" s="58">
        <v>1</v>
      </c>
      <c r="F35" s="65" t="s">
        <v>85</v>
      </c>
      <c r="G35" s="48">
        <v>3000</v>
      </c>
      <c r="H35" s="48">
        <f>E35*G35</f>
        <v>3000</v>
      </c>
    </row>
    <row r="36" spans="1:8" s="2" customFormat="1" ht="16.5" x14ac:dyDescent="0.15">
      <c r="A36" s="12"/>
      <c r="B36" s="145"/>
      <c r="C36" s="49" t="s">
        <v>86</v>
      </c>
      <c r="D36" s="52"/>
      <c r="E36" s="58">
        <v>1</v>
      </c>
      <c r="F36" s="65" t="s">
        <v>85</v>
      </c>
      <c r="G36" s="48">
        <v>2000</v>
      </c>
      <c r="H36" s="48">
        <v>0</v>
      </c>
    </row>
    <row r="37" spans="1:8" s="2" customFormat="1" ht="15" customHeight="1" x14ac:dyDescent="0.15">
      <c r="A37" s="12"/>
      <c r="B37" s="152" t="s">
        <v>41</v>
      </c>
      <c r="C37" s="153"/>
      <c r="D37" s="153"/>
      <c r="E37" s="153"/>
      <c r="F37" s="153"/>
      <c r="G37" s="154"/>
      <c r="H37" s="47">
        <f>SUM(H33:H36)</f>
        <v>16200</v>
      </c>
    </row>
    <row r="38" spans="1:8" s="55" customFormat="1" ht="18.75" x14ac:dyDescent="0.25">
      <c r="B38" s="142" t="s">
        <v>38</v>
      </c>
      <c r="C38" s="143"/>
      <c r="D38" s="143"/>
      <c r="E38" s="143"/>
      <c r="F38" s="143"/>
      <c r="G38" s="143"/>
      <c r="H38" s="56">
        <f>H10+H13+H31+H37</f>
        <v>165954</v>
      </c>
    </row>
    <row r="39" spans="1:8" s="55" customFormat="1" ht="18.75" x14ac:dyDescent="0.25">
      <c r="B39" s="142" t="s">
        <v>108</v>
      </c>
      <c r="C39" s="143"/>
      <c r="D39" s="143"/>
      <c r="E39" s="143"/>
      <c r="F39" s="143"/>
      <c r="G39" s="143"/>
      <c r="H39" s="56">
        <f>H38*6%</f>
        <v>9957.24</v>
      </c>
    </row>
    <row r="40" spans="1:8" s="55" customFormat="1" ht="18.75" x14ac:dyDescent="0.25">
      <c r="B40" s="142" t="s">
        <v>109</v>
      </c>
      <c r="C40" s="143"/>
      <c r="D40" s="143"/>
      <c r="E40" s="143"/>
      <c r="F40" s="143"/>
      <c r="G40" s="143"/>
      <c r="H40" s="56">
        <f>H38+H39</f>
        <v>175911.24</v>
      </c>
    </row>
  </sheetData>
  <mergeCells count="22">
    <mergeCell ref="B2:H2"/>
    <mergeCell ref="B6:B7"/>
    <mergeCell ref="C8:D8"/>
    <mergeCell ref="C9:D9"/>
    <mergeCell ref="B10:G10"/>
    <mergeCell ref="B37:G37"/>
    <mergeCell ref="B11:H11"/>
    <mergeCell ref="B13:G13"/>
    <mergeCell ref="B15:B18"/>
    <mergeCell ref="B19:B20"/>
    <mergeCell ref="B22:B26"/>
    <mergeCell ref="B27:B30"/>
    <mergeCell ref="B31:G31"/>
    <mergeCell ref="C15:D15"/>
    <mergeCell ref="C25:D25"/>
    <mergeCell ref="C26:D26"/>
    <mergeCell ref="B39:G39"/>
    <mergeCell ref="B40:G40"/>
    <mergeCell ref="B38:G38"/>
    <mergeCell ref="B14:H14"/>
    <mergeCell ref="B32:H32"/>
    <mergeCell ref="B34:B36"/>
  </mergeCells>
  <phoneticPr fontId="25" type="noConversion"/>
  <dataValidations count="2">
    <dataValidation allowBlank="1" showInputMessage="1" showErrorMessage="1" sqref="C7:D7 C33:D33"/>
    <dataValidation type="list" allowBlank="1" showDropDown="1" showInputMessage="1" sqref="B11:B12 B32 B14">
      <formula1>产品类别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Summy</vt:lpstr>
      <vt:lpstr>网红医生打造运维报价单</vt:lpstr>
      <vt:lpstr>微拜访工具报价单</vt:lpstr>
      <vt:lpstr>网红医生打造运维报价单!Print_Area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leolee</dc:creator>
  <cp:lastModifiedBy>客户部何文青</cp:lastModifiedBy>
  <cp:revision>1</cp:revision>
  <dcterms:created xsi:type="dcterms:W3CDTF">2020-08-06T11:25:00Z</dcterms:created>
  <dcterms:modified xsi:type="dcterms:W3CDTF">2021-04-30T09:17:11Z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2052-1.1.0.1454</vt:lpwstr>
  </property>
</Properties>
</file>