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cius new begining\个人文件夹\"/>
    </mc:Choice>
  </mc:AlternateContent>
  <bookViews>
    <workbookView xWindow="0" yWindow="0" windowWidth="24000" windowHeight="9750" tabRatio="946"/>
  </bookViews>
  <sheets>
    <sheet name="费用明细" sheetId="16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6" l="1"/>
  <c r="C14" i="16"/>
  <c r="C13" i="16"/>
  <c r="C12" i="16"/>
  <c r="C11" i="16"/>
  <c r="C10" i="16"/>
  <c r="C9" i="16"/>
  <c r="C8" i="16"/>
  <c r="C7" i="16"/>
  <c r="C6" i="16"/>
  <c r="C5" i="16"/>
  <c r="F58" i="16"/>
  <c r="F44" i="16"/>
  <c r="F45" i="16"/>
  <c r="F37" i="16"/>
  <c r="F38" i="16"/>
  <c r="F33" i="16"/>
  <c r="F34" i="16"/>
  <c r="F29" i="16"/>
  <c r="F30" i="16"/>
  <c r="F25" i="16"/>
  <c r="F26" i="16"/>
  <c r="F22" i="16"/>
  <c r="F21" i="16"/>
  <c r="F49" i="16"/>
  <c r="F50" i="16"/>
  <c r="F52" i="16"/>
  <c r="F53" i="16"/>
  <c r="F39" i="16"/>
  <c r="F23" i="16"/>
  <c r="F27" i="16"/>
  <c r="F35" i="16"/>
  <c r="F54" i="16"/>
  <c r="F48" i="16"/>
  <c r="F46" i="16"/>
  <c r="F41" i="16"/>
  <c r="F42" i="16"/>
  <c r="F31" i="16"/>
  <c r="F56" i="16"/>
</calcChain>
</file>

<file path=xl/sharedStrings.xml><?xml version="1.0" encoding="utf-8"?>
<sst xmlns="http://schemas.openxmlformats.org/spreadsheetml/2006/main" count="96" uniqueCount="57">
  <si>
    <t>类别</t>
    <phoneticPr fontId="1" type="noConversion"/>
  </si>
  <si>
    <t>内容</t>
    <phoneticPr fontId="1" type="noConversion"/>
  </si>
  <si>
    <t>小计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</si>
  <si>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</si>
  <si>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</si>
  <si>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</si>
  <si>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医学编辑</t>
    <phoneticPr fontId="1" type="noConversion"/>
  </si>
  <si>
    <t>小时</t>
    <phoneticPr fontId="1" type="noConversion"/>
  </si>
  <si>
    <t>上海麦田公共关系咨询有限公司</t>
    <phoneticPr fontId="1" type="noConversion"/>
  </si>
  <si>
    <t>Descripation描述</t>
  </si>
  <si>
    <t>总计 Total</t>
  </si>
  <si>
    <t>Item</t>
    <phoneticPr fontId="1" type="noConversion"/>
  </si>
  <si>
    <t>税费</t>
    <phoneticPr fontId="1" type="noConversion"/>
  </si>
  <si>
    <t>税费</t>
    <phoneticPr fontId="1" type="noConversion"/>
  </si>
  <si>
    <t>页</t>
    <phoneticPr fontId="1" type="noConversion"/>
  </si>
  <si>
    <t>报价</t>
    <phoneticPr fontId="1" type="noConversion"/>
  </si>
  <si>
    <t>Total Amount</t>
    <phoneticPr fontId="1" type="noConversion"/>
  </si>
  <si>
    <t>实际结算</t>
    <phoneticPr fontId="1" type="noConversion"/>
  </si>
  <si>
    <t>1. 指南共识slides撰写1篇（30p）</t>
    <phoneticPr fontId="1" type="noConversion"/>
  </si>
  <si>
    <t>2. kol专家共识会slides撰写1篇（30p）</t>
    <phoneticPr fontId="1" type="noConversion"/>
  </si>
  <si>
    <t>医学经理</t>
    <phoneticPr fontId="1" type="noConversion"/>
  </si>
  <si>
    <t>文献检索阅读，内容撰写</t>
    <phoneticPr fontId="1" type="noConversion"/>
  </si>
  <si>
    <t>小计</t>
    <phoneticPr fontId="1" type="noConversion"/>
  </si>
  <si>
    <t>创意设计</t>
    <phoneticPr fontId="1" type="noConversion"/>
  </si>
  <si>
    <t>指南共识slides撰写1篇（30p）</t>
    <phoneticPr fontId="1" type="noConversion"/>
  </si>
  <si>
    <t>kol专家共识会slides撰写1篇（30p）</t>
    <phoneticPr fontId="1" type="noConversion"/>
  </si>
  <si>
    <t>长图文设计及内容撰写（6p）</t>
  </si>
  <si>
    <t>文献检索，内容撰写</t>
    <phoneticPr fontId="1" type="noConversion"/>
  </si>
  <si>
    <t>2021晖致制药医学编辑服务（全年）项目-报价表</t>
    <phoneticPr fontId="21" type="noConversion"/>
  </si>
  <si>
    <t>4. 销售培训slides撰写1篇</t>
    <phoneticPr fontId="1" type="noConversion"/>
  </si>
  <si>
    <t>小计</t>
    <phoneticPr fontId="1" type="noConversion"/>
  </si>
  <si>
    <t>3.科室会slides</t>
    <phoneticPr fontId="1" type="noConversion"/>
  </si>
  <si>
    <t>文献解读整体策略梳理框架建构</t>
    <phoneticPr fontId="1" type="noConversion"/>
  </si>
  <si>
    <t>5. 患教slides撰写1篇</t>
    <phoneticPr fontId="1" type="noConversion"/>
  </si>
  <si>
    <t>6. 原有slides调整修改</t>
    <phoneticPr fontId="1" type="noConversion"/>
  </si>
  <si>
    <t>7. 长图文设计及内容撰写（6p）</t>
    <phoneticPr fontId="1" type="noConversion"/>
  </si>
  <si>
    <t>医学经理</t>
    <phoneticPr fontId="1" type="noConversion"/>
  </si>
  <si>
    <t>分钟</t>
    <phoneticPr fontId="1" type="noConversion"/>
  </si>
  <si>
    <t>视频follow撰写，文案</t>
    <phoneticPr fontId="1" type="noConversion"/>
  </si>
  <si>
    <t>科室会slides（30p）</t>
    <phoneticPr fontId="1" type="noConversion"/>
  </si>
  <si>
    <t>销售培训slides撰写1篇（30P）</t>
    <phoneticPr fontId="1" type="noConversion"/>
  </si>
  <si>
    <t>原有slides调整修改（page）</t>
    <phoneticPr fontId="1" type="noConversion"/>
  </si>
  <si>
    <t>DA设计与内容（6p）</t>
    <phoneticPr fontId="1" type="noConversion"/>
  </si>
  <si>
    <t>患教视频制作（2D）</t>
    <phoneticPr fontId="1" type="noConversion"/>
  </si>
  <si>
    <t>9. 患教视频制作（2D）</t>
    <phoneticPr fontId="1" type="noConversion"/>
  </si>
  <si>
    <t>10 税费</t>
    <phoneticPr fontId="1" type="noConversion"/>
  </si>
  <si>
    <t>患教slides撰写1篇</t>
    <phoneticPr fontId="1" type="noConversion"/>
  </si>
  <si>
    <t>文献整理备注，slides内容撰写</t>
    <phoneticPr fontId="1" type="noConversion"/>
  </si>
  <si>
    <t>医学编辑</t>
    <phoneticPr fontId="1" type="noConversion"/>
  </si>
  <si>
    <t>医学编辑</t>
    <phoneticPr fontId="1" type="noConversion"/>
  </si>
  <si>
    <t>文献整理备注，slides内容撰写</t>
    <phoneticPr fontId="1" type="noConversion"/>
  </si>
  <si>
    <t>整体框架建构</t>
    <phoneticPr fontId="1" type="noConversion"/>
  </si>
  <si>
    <t>项目执行</t>
    <phoneticPr fontId="1" type="noConversion"/>
  </si>
  <si>
    <t>8. DA设计与内容（2p）</t>
    <phoneticPr fontId="1" type="noConversion"/>
  </si>
  <si>
    <t>封面、元素设计、及内容排版</t>
    <phoneticPr fontId="1" type="noConversion"/>
  </si>
  <si>
    <t>总报价</t>
    <phoneticPr fontId="1" type="noConversion"/>
  </si>
  <si>
    <t>视频制作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</si>
</sst>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[$¥-804]#,##0.00"/>
    <numFmt numFmtId="177" formatCode="&quot;¥&quot;#,##0.00_);[Red]\(&quot;¥&quot;#,##0.00\)"/>
    <numFmt numFmtId="178" formatCode="#,##0_ 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  <numFmt numFmtId="181" formatCode="0.0000%"/>
  </numFmts>
  <fonts count="28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Verdana"/>
      <family val="2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0C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176" fontId="0" fillId="0" borderId="0"/>
    <xf numFmtId="176" fontId="2" fillId="0" borderId="0">
      <alignment vertical="center"/>
    </xf>
    <xf numFmtId="176" fontId="3" fillId="0" borderId="0"/>
    <xf numFmtId="176" fontId="3" fillId="0" borderId="0"/>
    <xf numFmtId="43" fontId="4" fillId="0" borderId="0" applyFont="0" applyFill="0" applyBorder="0" applyAlignment="0" applyProtection="0"/>
    <xf numFmtId="176" fontId="12" fillId="0" borderId="0" applyProtection="0"/>
    <xf numFmtId="176" fontId="13" fillId="0" borderId="0">
      <protection locked="0"/>
    </xf>
    <xf numFmtId="176" fontId="13" fillId="0" borderId="0"/>
    <xf numFmtId="0" fontId="14" fillId="0" borderId="0">
      <alignment vertical="center"/>
    </xf>
    <xf numFmtId="0" fontId="15" fillId="0" borderId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>
      <alignment vertical="center"/>
    </xf>
    <xf numFmtId="0" fontId="18" fillId="0" borderId="0"/>
  </cellStyleXfs>
  <cellXfs count="57">
    <xf numFmtId="176" fontId="0" fillId="0" borderId="0" xfId="0"/>
    <xf numFmtId="176" fontId="5" fillId="0" borderId="0" xfId="0" applyFont="1" applyAlignment="1">
      <alignment horizontal="center" vertical="center" wrapText="1"/>
    </xf>
    <xf numFmtId="176" fontId="6" fillId="0" borderId="0" xfId="0" applyFont="1" applyAlignment="1">
      <alignment horizontal="center" vertical="center" wrapText="1"/>
    </xf>
    <xf numFmtId="176" fontId="7" fillId="0" borderId="0" xfId="0" applyFont="1" applyAlignment="1">
      <alignment horizontal="center" vertical="center" wrapText="1"/>
    </xf>
    <xf numFmtId="176" fontId="7" fillId="0" borderId="1" xfId="2" applyFont="1" applyFill="1" applyBorder="1" applyAlignment="1" applyProtection="1">
      <alignment horizontal="left" vertical="center" wrapText="1"/>
      <protection locked="0"/>
    </xf>
    <xf numFmtId="176" fontId="5" fillId="0" borderId="0" xfId="0" applyFont="1" applyAlignment="1">
      <alignment horizontal="left" vertical="center" wrapText="1"/>
    </xf>
    <xf numFmtId="176" fontId="5" fillId="0" borderId="1" xfId="0" applyFont="1" applyBorder="1" applyAlignment="1">
      <alignment horizontal="center" vertical="center" wrapText="1"/>
    </xf>
    <xf numFmtId="176" fontId="6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38" fontId="5" fillId="0" borderId="1" xfId="0" applyNumberFormat="1" applyFont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76" fontId="10" fillId="2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76" fontId="9" fillId="3" borderId="1" xfId="0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40" fontId="9" fillId="3" borderId="1" xfId="0" applyNumberFormat="1" applyFont="1" applyFill="1" applyBorder="1" applyAlignment="1">
      <alignment horizontal="right" vertical="center" wrapText="1"/>
    </xf>
    <xf numFmtId="181" fontId="5" fillId="0" borderId="1" xfId="0" applyNumberFormat="1" applyFont="1" applyBorder="1" applyAlignment="1">
      <alignment horizontal="right" vertical="center" wrapText="1"/>
    </xf>
    <xf numFmtId="176" fontId="7" fillId="0" borderId="1" xfId="1" applyFont="1" applyBorder="1" applyAlignment="1">
      <alignment horizontal="center" vertical="center" wrapText="1"/>
    </xf>
    <xf numFmtId="176" fontId="19" fillId="0" borderId="0" xfId="0" applyFont="1"/>
    <xf numFmtId="176" fontId="19" fillId="0" borderId="0" xfId="0" applyFont="1" applyAlignment="1">
      <alignment horizontal="left"/>
    </xf>
    <xf numFmtId="176" fontId="19" fillId="0" borderId="0" xfId="0" applyFont="1" applyAlignment="1">
      <alignment horizontal="center" vertical="center"/>
    </xf>
    <xf numFmtId="176" fontId="19" fillId="0" borderId="0" xfId="0" applyFont="1" applyAlignment="1">
      <alignment horizontal="center"/>
    </xf>
    <xf numFmtId="176" fontId="19" fillId="0" borderId="0" xfId="0" applyFont="1" applyAlignment="1">
      <alignment horizontal="right" wrapText="1"/>
    </xf>
    <xf numFmtId="176" fontId="11" fillId="4" borderId="0" xfId="0" applyFont="1" applyFill="1" applyAlignment="1">
      <alignment horizontal="right" wrapText="1"/>
    </xf>
    <xf numFmtId="176" fontId="22" fillId="5" borderId="2" xfId="0" applyFont="1" applyFill="1" applyBorder="1" applyAlignment="1">
      <alignment horizontal="center" vertical="center"/>
    </xf>
    <xf numFmtId="176" fontId="22" fillId="5" borderId="1" xfId="0" applyFont="1" applyFill="1" applyBorder="1" applyAlignment="1">
      <alignment horizontal="center" vertical="center"/>
    </xf>
    <xf numFmtId="176" fontId="23" fillId="0" borderId="0" xfId="0" applyFont="1" applyAlignment="1">
      <alignment horizontal="center" vertical="center"/>
    </xf>
    <xf numFmtId="43" fontId="19" fillId="0" borderId="1" xfId="17" applyFont="1" applyBorder="1" applyAlignment="1"/>
    <xf numFmtId="176" fontId="24" fillId="0" borderId="0" xfId="0" applyFont="1" applyAlignment="1">
      <alignment horizontal="center" vertical="center"/>
    </xf>
    <xf numFmtId="176" fontId="19" fillId="0" borderId="0" xfId="0" applyFont="1" applyBorder="1" applyAlignment="1">
      <alignment horizontal="center" wrapText="1"/>
    </xf>
    <xf numFmtId="176" fontId="19" fillId="0" borderId="0" xfId="0" applyFont="1" applyBorder="1" applyAlignment="1">
      <alignment wrapText="1"/>
    </xf>
    <xf numFmtId="176" fontId="19" fillId="0" borderId="0" xfId="0" applyFont="1" applyBorder="1" applyAlignment="1">
      <alignment horizontal="left" wrapText="1"/>
    </xf>
    <xf numFmtId="43" fontId="19" fillId="0" borderId="0" xfId="17" applyNumberFormat="1" applyFont="1" applyBorder="1" applyAlignment="1"/>
    <xf numFmtId="176" fontId="19" fillId="0" borderId="0" xfId="0" applyFont="1" applyBorder="1" applyAlignment="1">
      <alignment horizontal="center"/>
    </xf>
    <xf numFmtId="176" fontId="20" fillId="0" borderId="0" xfId="0" applyFont="1" applyFill="1" applyBorder="1" applyAlignment="1"/>
    <xf numFmtId="176" fontId="25" fillId="0" borderId="1" xfId="0" applyFont="1" applyFill="1" applyBorder="1" applyAlignment="1">
      <alignment vertical="center"/>
    </xf>
    <xf numFmtId="176" fontId="20" fillId="0" borderId="0" xfId="0" applyFont="1" applyAlignment="1"/>
    <xf numFmtId="176" fontId="19" fillId="0" borderId="1" xfId="0" applyFont="1" applyBorder="1" applyAlignment="1">
      <alignment horizontal="center" wrapText="1"/>
    </xf>
    <xf numFmtId="176" fontId="19" fillId="0" borderId="1" xfId="0" applyFont="1" applyBorder="1" applyAlignment="1">
      <alignment horizontal="left" vertical="center"/>
    </xf>
    <xf numFmtId="176" fontId="19" fillId="0" borderId="1" xfId="0" applyFont="1" applyBorder="1" applyAlignment="1">
      <alignment horizontal="left" vertical="center" wrapText="1"/>
    </xf>
    <xf numFmtId="178" fontId="19" fillId="0" borderId="1" xfId="0" applyNumberFormat="1" applyFont="1" applyBorder="1" applyAlignment="1">
      <alignment horizontal="left"/>
    </xf>
    <xf numFmtId="176" fontId="22" fillId="5" borderId="1" xfId="0" applyFont="1" applyFill="1" applyBorder="1" applyAlignment="1">
      <alignment vertical="center" wrapText="1"/>
    </xf>
    <xf numFmtId="176" fontId="19" fillId="0" borderId="1" xfId="17" applyNumberFormat="1" applyFont="1" applyBorder="1" applyAlignment="1"/>
    <xf numFmtId="176" fontId="7" fillId="0" borderId="1" xfId="1" applyFont="1" applyBorder="1" applyAlignment="1">
      <alignment horizontal="left" vertical="center" wrapText="1"/>
    </xf>
    <xf numFmtId="176" fontId="8" fillId="0" borderId="1" xfId="0" applyFont="1" applyFill="1" applyBorder="1" applyAlignment="1">
      <alignment horizontal="left" vertical="center" wrapText="1"/>
    </xf>
    <xf numFmtId="176" fontId="26" fillId="6" borderId="2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76" fontId="22" fillId="7" borderId="2" xfId="0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20" fillId="0" borderId="0" xfId="0" applyFont="1" applyAlignment="1">
      <alignment horizontal="center"/>
    </xf>
    <xf numFmtId="176" fontId="27" fillId="0" borderId="1" xfId="0" applyFont="1" applyBorder="1" applyAlignment="1">
      <alignment horizontal="center"/>
    </xf>
  </cellXfs>
  <cellStyles count="19">
    <cellStyle name="_HyperlinkAction" xfId="9"/>
    <cellStyle name="0,0_x000d__x000a_NA_x000d__x000a_" xfId="18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" xfId="17" builtinId="3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tabSelected="1" topLeftCell="A31" zoomScale="85" zoomScaleNormal="85" workbookViewId="0">
      <selection activeCell="C16" sqref="C16"/>
    </sheetView>
  </sheetViews>
  <sheetFormatPr defaultColWidth="9" defaultRowHeight="14.25"/>
  <cols>
    <col min="1" max="1" width="14" style="2" bestFit="1" customWidth="1"/>
    <col min="2" max="2" width="39.25" style="5" customWidth="1"/>
    <col min="3" max="3" width="19.125" style="11" customWidth="1"/>
    <col min="4" max="4" width="15.25" style="1" customWidth="1"/>
    <col min="5" max="5" width="13.375" style="17" bestFit="1" customWidth="1"/>
    <col min="6" max="6" width="14.625" style="14" bestFit="1" customWidth="1"/>
    <col min="7" max="16384" width="9" style="1"/>
  </cols>
  <sheetData>
    <row r="1" spans="1:6" s="24" customFormat="1" ht="17.25">
      <c r="D1" s="25"/>
      <c r="F1" s="26"/>
    </row>
    <row r="2" spans="1:6" s="24" customFormat="1" ht="22.5">
      <c r="A2" s="55" t="s">
        <v>28</v>
      </c>
      <c r="B2" s="55"/>
      <c r="C2" s="55"/>
      <c r="E2" s="42"/>
      <c r="F2" s="26"/>
    </row>
    <row r="3" spans="1:6" s="24" customFormat="1" ht="33">
      <c r="A3" s="27"/>
      <c r="B3" s="28"/>
      <c r="C3" s="29" t="s">
        <v>8</v>
      </c>
      <c r="F3" s="26"/>
    </row>
    <row r="4" spans="1:6" s="24" customFormat="1" ht="18">
      <c r="A4" s="30" t="s">
        <v>11</v>
      </c>
      <c r="B4" s="31" t="s">
        <v>9</v>
      </c>
      <c r="C4" s="47" t="s">
        <v>55</v>
      </c>
      <c r="F4" s="32"/>
    </row>
    <row r="5" spans="1:6" s="24" customFormat="1" ht="17.25">
      <c r="A5" s="46">
        <v>1</v>
      </c>
      <c r="B5" s="44" t="s">
        <v>24</v>
      </c>
      <c r="C5" s="13">
        <f>F23</f>
        <v>33400</v>
      </c>
      <c r="F5" s="34"/>
    </row>
    <row r="6" spans="1:6" s="24" customFormat="1" ht="17.25">
      <c r="A6" s="46">
        <v>2</v>
      </c>
      <c r="B6" s="44" t="s">
        <v>25</v>
      </c>
      <c r="C6" s="33">
        <f>F27</f>
        <v>28800</v>
      </c>
      <c r="F6" s="34"/>
    </row>
    <row r="7" spans="1:6" s="24" customFormat="1" ht="17.25">
      <c r="A7" s="46">
        <v>3</v>
      </c>
      <c r="B7" s="44" t="s">
        <v>39</v>
      </c>
      <c r="C7" s="33">
        <f>F31</f>
        <v>24200</v>
      </c>
      <c r="F7" s="26"/>
    </row>
    <row r="8" spans="1:6" s="24" customFormat="1" ht="17.25">
      <c r="A8" s="46">
        <v>4</v>
      </c>
      <c r="B8" s="44" t="s">
        <v>40</v>
      </c>
      <c r="C8" s="33">
        <f>F35</f>
        <v>21100</v>
      </c>
      <c r="F8" s="26"/>
    </row>
    <row r="9" spans="1:6" s="24" customFormat="1" ht="17.25">
      <c r="A9" s="46">
        <v>5</v>
      </c>
      <c r="B9" s="44" t="s">
        <v>46</v>
      </c>
      <c r="C9" s="33">
        <f>F39</f>
        <v>21100</v>
      </c>
      <c r="F9" s="26"/>
    </row>
    <row r="10" spans="1:6" s="24" customFormat="1" ht="17.25">
      <c r="A10" s="46">
        <v>6</v>
      </c>
      <c r="B10" s="44" t="s">
        <v>41</v>
      </c>
      <c r="C10" s="33">
        <f>F42</f>
        <v>400</v>
      </c>
      <c r="F10" s="26"/>
    </row>
    <row r="11" spans="1:6" s="24" customFormat="1" ht="17.25">
      <c r="A11" s="46">
        <v>7</v>
      </c>
      <c r="B11" s="44" t="s">
        <v>26</v>
      </c>
      <c r="C11" s="33">
        <f>F46</f>
        <v>28600</v>
      </c>
      <c r="E11" s="13"/>
      <c r="F11" s="26"/>
    </row>
    <row r="12" spans="1:6" s="24" customFormat="1" ht="17.25">
      <c r="A12" s="46">
        <v>8</v>
      </c>
      <c r="B12" s="44" t="s">
        <v>42</v>
      </c>
      <c r="C12" s="33">
        <f>F50</f>
        <v>8800</v>
      </c>
      <c r="F12" s="26"/>
    </row>
    <row r="13" spans="1:6" s="24" customFormat="1" ht="17.25">
      <c r="A13" s="46">
        <v>9</v>
      </c>
      <c r="B13" s="44" t="s">
        <v>43</v>
      </c>
      <c r="C13" s="33">
        <f>F54</f>
        <v>24800</v>
      </c>
      <c r="F13" s="26"/>
    </row>
    <row r="14" spans="1:6" s="24" customFormat="1" ht="17.25">
      <c r="A14" s="46">
        <v>10</v>
      </c>
      <c r="B14" s="44" t="s">
        <v>13</v>
      </c>
      <c r="C14" s="33">
        <f>F56</f>
        <v>11472</v>
      </c>
      <c r="F14" s="26"/>
    </row>
    <row r="15" spans="1:6" s="24" customFormat="1" ht="17.25">
      <c r="A15" s="43"/>
      <c r="B15" s="45" t="s">
        <v>10</v>
      </c>
      <c r="C15" s="48">
        <f>F58</f>
        <v>191200</v>
      </c>
      <c r="F15" s="26"/>
    </row>
    <row r="16" spans="1:6" s="24" customFormat="1" ht="17.25">
      <c r="A16" s="43"/>
      <c r="B16" s="45" t="s">
        <v>17</v>
      </c>
      <c r="C16" s="48"/>
      <c r="F16" s="26"/>
    </row>
    <row r="17" spans="1:6" s="24" customFormat="1" ht="17.25">
      <c r="B17" s="35"/>
      <c r="C17" s="36"/>
      <c r="D17" s="37"/>
      <c r="E17" s="38"/>
      <c r="F17" s="26"/>
    </row>
    <row r="18" spans="1:6" s="24" customFormat="1" ht="24.75">
      <c r="A18" s="40"/>
      <c r="B18" s="39"/>
      <c r="C18" s="56" t="s">
        <v>15</v>
      </c>
      <c r="D18" s="56"/>
      <c r="E18" s="56"/>
      <c r="F18" s="56"/>
    </row>
    <row r="19" spans="1:6" ht="24.6" customHeight="1">
      <c r="A19" s="18" t="s">
        <v>0</v>
      </c>
      <c r="B19" s="18" t="s">
        <v>1</v>
      </c>
      <c r="C19" s="19" t="s">
        <v>3</v>
      </c>
      <c r="D19" s="18" t="s">
        <v>4</v>
      </c>
      <c r="E19" s="20" t="s">
        <v>5</v>
      </c>
      <c r="F19" s="21" t="s">
        <v>2</v>
      </c>
    </row>
    <row r="20" spans="1:6" ht="15">
      <c r="A20" s="50" t="s">
        <v>18</v>
      </c>
      <c r="B20" s="50"/>
      <c r="C20" s="50"/>
      <c r="D20" s="50"/>
      <c r="E20" s="50"/>
      <c r="F20" s="50"/>
    </row>
    <row r="21" spans="1:6" s="3" customFormat="1" ht="16.5">
      <c r="A21" s="23" t="s">
        <v>20</v>
      </c>
      <c r="B21" s="4" t="s">
        <v>32</v>
      </c>
      <c r="C21" s="9">
        <v>800</v>
      </c>
      <c r="D21" s="12" t="s">
        <v>7</v>
      </c>
      <c r="E21" s="15">
        <v>8</v>
      </c>
      <c r="F21" s="13">
        <f>E21*C21</f>
        <v>6400</v>
      </c>
    </row>
    <row r="22" spans="1:6" s="3" customFormat="1" ht="16.5">
      <c r="A22" s="23" t="s">
        <v>48</v>
      </c>
      <c r="B22" s="4" t="s">
        <v>47</v>
      </c>
      <c r="C22" s="9">
        <v>900</v>
      </c>
      <c r="D22" s="12" t="s">
        <v>14</v>
      </c>
      <c r="E22" s="15">
        <v>30</v>
      </c>
      <c r="F22" s="13">
        <f>E22*C22</f>
        <v>27000</v>
      </c>
    </row>
    <row r="23" spans="1:6" s="3" customFormat="1" ht="16.5">
      <c r="A23" s="23"/>
      <c r="B23" s="4"/>
      <c r="C23" s="9"/>
      <c r="D23" s="15"/>
      <c r="E23" s="15" t="s">
        <v>22</v>
      </c>
      <c r="F23" s="13">
        <f>SUM(F21:F22)</f>
        <v>33400</v>
      </c>
    </row>
    <row r="24" spans="1:6" ht="15">
      <c r="A24" s="50" t="s">
        <v>19</v>
      </c>
      <c r="B24" s="50"/>
      <c r="C24" s="50"/>
      <c r="D24" s="50"/>
      <c r="E24" s="50"/>
      <c r="F24" s="50"/>
    </row>
    <row r="25" spans="1:6" s="3" customFormat="1" ht="16.5">
      <c r="A25" s="23" t="s">
        <v>20</v>
      </c>
      <c r="B25" s="4" t="s">
        <v>32</v>
      </c>
      <c r="C25" s="9">
        <v>800</v>
      </c>
      <c r="D25" s="12" t="s">
        <v>7</v>
      </c>
      <c r="E25" s="15">
        <v>6</v>
      </c>
      <c r="F25" s="13">
        <f>E25*C25</f>
        <v>4800</v>
      </c>
    </row>
    <row r="26" spans="1:6" s="3" customFormat="1" ht="16.5">
      <c r="A26" s="23" t="s">
        <v>49</v>
      </c>
      <c r="B26" s="49" t="s">
        <v>50</v>
      </c>
      <c r="C26" s="9">
        <v>800</v>
      </c>
      <c r="D26" s="12" t="s">
        <v>14</v>
      </c>
      <c r="E26" s="15">
        <v>30</v>
      </c>
      <c r="F26" s="13">
        <f>E26*C26</f>
        <v>24000</v>
      </c>
    </row>
    <row r="27" spans="1:6" s="3" customFormat="1" ht="16.5">
      <c r="A27" s="23"/>
      <c r="B27" s="4"/>
      <c r="C27" s="9"/>
      <c r="D27" s="12"/>
      <c r="E27" s="15" t="s">
        <v>22</v>
      </c>
      <c r="F27" s="13">
        <f>SUM(F25:F26)</f>
        <v>28800</v>
      </c>
    </row>
    <row r="28" spans="1:6" ht="15">
      <c r="A28" s="50" t="s">
        <v>31</v>
      </c>
      <c r="B28" s="50"/>
      <c r="C28" s="50"/>
      <c r="D28" s="50"/>
      <c r="E28" s="50"/>
      <c r="F28" s="50"/>
    </row>
    <row r="29" spans="1:6" ht="16.5">
      <c r="A29" s="23" t="s">
        <v>20</v>
      </c>
      <c r="B29" s="4" t="s">
        <v>32</v>
      </c>
      <c r="C29" s="9">
        <v>800</v>
      </c>
      <c r="D29" s="12" t="s">
        <v>7</v>
      </c>
      <c r="E29" s="15">
        <v>4</v>
      </c>
      <c r="F29" s="13">
        <f>E29*C29</f>
        <v>3200</v>
      </c>
    </row>
    <row r="30" spans="1:6" s="3" customFormat="1" ht="16.5">
      <c r="A30" s="23" t="s">
        <v>49</v>
      </c>
      <c r="B30" s="49" t="s">
        <v>50</v>
      </c>
      <c r="C30" s="9">
        <v>700</v>
      </c>
      <c r="D30" s="12" t="s">
        <v>14</v>
      </c>
      <c r="E30" s="15">
        <v>30</v>
      </c>
      <c r="F30" s="13">
        <f>E30*C30</f>
        <v>21000</v>
      </c>
    </row>
    <row r="31" spans="1:6" s="3" customFormat="1" ht="16.5">
      <c r="A31" s="23"/>
      <c r="B31" s="4"/>
      <c r="C31" s="9"/>
      <c r="D31" s="12"/>
      <c r="E31" s="15" t="s">
        <v>22</v>
      </c>
      <c r="F31" s="13">
        <f>SUM(F29:F30)</f>
        <v>24200</v>
      </c>
    </row>
    <row r="32" spans="1:6" ht="15">
      <c r="A32" s="50" t="s">
        <v>29</v>
      </c>
      <c r="B32" s="50"/>
      <c r="C32" s="50"/>
      <c r="D32" s="50"/>
      <c r="E32" s="50"/>
      <c r="F32" s="50"/>
    </row>
    <row r="33" spans="1:6" s="3" customFormat="1" ht="16.5">
      <c r="A33" s="23" t="s">
        <v>20</v>
      </c>
      <c r="B33" s="4" t="s">
        <v>32</v>
      </c>
      <c r="C33" s="9">
        <v>800</v>
      </c>
      <c r="D33" s="12" t="s">
        <v>7</v>
      </c>
      <c r="E33" s="15">
        <v>2</v>
      </c>
      <c r="F33" s="13">
        <f>E33*C33</f>
        <v>1600</v>
      </c>
    </row>
    <row r="34" spans="1:6" s="3" customFormat="1" ht="16.5">
      <c r="A34" s="23" t="s">
        <v>49</v>
      </c>
      <c r="B34" s="49" t="s">
        <v>50</v>
      </c>
      <c r="C34" s="9">
        <v>650</v>
      </c>
      <c r="D34" s="12" t="s">
        <v>14</v>
      </c>
      <c r="E34" s="15">
        <v>30</v>
      </c>
      <c r="F34" s="13">
        <f>E34*C34</f>
        <v>19500</v>
      </c>
    </row>
    <row r="35" spans="1:6" s="3" customFormat="1" ht="16.5">
      <c r="A35" s="23"/>
      <c r="B35" s="4"/>
      <c r="C35" s="9"/>
      <c r="D35" s="15"/>
      <c r="E35" s="15" t="s">
        <v>22</v>
      </c>
      <c r="F35" s="13">
        <f>SUM(F33:F34)</f>
        <v>21100</v>
      </c>
    </row>
    <row r="36" spans="1:6" s="3" customFormat="1" ht="16.5">
      <c r="A36" s="50" t="s">
        <v>33</v>
      </c>
      <c r="B36" s="50"/>
      <c r="C36" s="50"/>
      <c r="D36" s="50"/>
      <c r="E36" s="50"/>
      <c r="F36" s="50"/>
    </row>
    <row r="37" spans="1:6" s="3" customFormat="1" ht="16.5">
      <c r="A37" s="23" t="s">
        <v>20</v>
      </c>
      <c r="B37" s="4" t="s">
        <v>32</v>
      </c>
      <c r="C37" s="9">
        <v>800</v>
      </c>
      <c r="D37" s="12" t="s">
        <v>7</v>
      </c>
      <c r="E37" s="15">
        <v>2</v>
      </c>
      <c r="F37" s="13">
        <f>E37*C37</f>
        <v>1600</v>
      </c>
    </row>
    <row r="38" spans="1:6" s="3" customFormat="1" ht="16.5">
      <c r="A38" s="23" t="s">
        <v>49</v>
      </c>
      <c r="B38" s="49" t="s">
        <v>50</v>
      </c>
      <c r="C38" s="9">
        <v>650</v>
      </c>
      <c r="D38" s="12" t="s">
        <v>14</v>
      </c>
      <c r="E38" s="15">
        <v>30</v>
      </c>
      <c r="F38" s="13">
        <f>E38*C38</f>
        <v>19500</v>
      </c>
    </row>
    <row r="39" spans="1:6" s="3" customFormat="1" ht="16.5">
      <c r="A39" s="23"/>
      <c r="B39" s="4"/>
      <c r="C39" s="9"/>
      <c r="D39" s="15"/>
      <c r="E39" s="15" t="s">
        <v>2</v>
      </c>
      <c r="F39" s="13">
        <f>SUM(F37:F38)</f>
        <v>21100</v>
      </c>
    </row>
    <row r="40" spans="1:6" ht="15">
      <c r="A40" s="50" t="s">
        <v>34</v>
      </c>
      <c r="B40" s="50"/>
      <c r="C40" s="50"/>
      <c r="D40" s="50"/>
      <c r="E40" s="50"/>
      <c r="F40" s="50"/>
    </row>
    <row r="41" spans="1:6" s="3" customFormat="1" ht="16.5">
      <c r="A41" s="23" t="s">
        <v>6</v>
      </c>
      <c r="B41" s="4" t="s">
        <v>27</v>
      </c>
      <c r="C41" s="9">
        <v>400</v>
      </c>
      <c r="D41" s="12" t="s">
        <v>14</v>
      </c>
      <c r="E41" s="15">
        <v>1</v>
      </c>
      <c r="F41" s="13">
        <f>E41*C41</f>
        <v>400</v>
      </c>
    </row>
    <row r="42" spans="1:6" s="3" customFormat="1" ht="16.5">
      <c r="A42" s="23"/>
      <c r="B42" s="4"/>
      <c r="C42" s="9"/>
      <c r="D42" s="15"/>
      <c r="E42" s="15" t="s">
        <v>22</v>
      </c>
      <c r="F42" s="13">
        <f>SUM(F40:F41)</f>
        <v>400</v>
      </c>
    </row>
    <row r="43" spans="1:6" ht="15">
      <c r="A43" s="50" t="s">
        <v>35</v>
      </c>
      <c r="B43" s="50"/>
      <c r="C43" s="50"/>
      <c r="D43" s="50"/>
      <c r="E43" s="50"/>
      <c r="F43" s="50"/>
    </row>
    <row r="44" spans="1:6" ht="16.5">
      <c r="A44" s="23" t="s">
        <v>20</v>
      </c>
      <c r="B44" s="4" t="s">
        <v>51</v>
      </c>
      <c r="C44" s="9">
        <v>800</v>
      </c>
      <c r="D44" s="12" t="s">
        <v>7</v>
      </c>
      <c r="E44" s="15">
        <v>2</v>
      </c>
      <c r="F44" s="13">
        <f>E44*C44</f>
        <v>1600</v>
      </c>
    </row>
    <row r="45" spans="1:6" s="3" customFormat="1" ht="16.5">
      <c r="A45" s="23" t="s">
        <v>49</v>
      </c>
      <c r="B45" s="49" t="s">
        <v>50</v>
      </c>
      <c r="C45" s="9">
        <v>4500</v>
      </c>
      <c r="D45" s="12" t="s">
        <v>14</v>
      </c>
      <c r="E45" s="15">
        <v>6</v>
      </c>
      <c r="F45" s="13">
        <f>E45*C45</f>
        <v>27000</v>
      </c>
    </row>
    <row r="46" spans="1:6" s="3" customFormat="1" ht="16.5">
      <c r="A46" s="23"/>
      <c r="B46" s="4"/>
      <c r="C46" s="9"/>
      <c r="D46" s="12"/>
      <c r="E46" s="15" t="s">
        <v>22</v>
      </c>
      <c r="F46" s="13">
        <f>SUM(F44:F45)</f>
        <v>28600</v>
      </c>
    </row>
    <row r="47" spans="1:6" s="3" customFormat="1" ht="16.5">
      <c r="A47" s="50" t="s">
        <v>53</v>
      </c>
      <c r="B47" s="50"/>
      <c r="C47" s="50"/>
      <c r="D47" s="50"/>
      <c r="E47" s="50"/>
      <c r="F47" s="50"/>
    </row>
    <row r="48" spans="1:6" s="3" customFormat="1" ht="16.5">
      <c r="A48" s="23" t="s">
        <v>6</v>
      </c>
      <c r="B48" s="4" t="s">
        <v>21</v>
      </c>
      <c r="C48" s="9">
        <v>2800</v>
      </c>
      <c r="D48" s="12" t="s">
        <v>14</v>
      </c>
      <c r="E48" s="15">
        <v>2</v>
      </c>
      <c r="F48" s="13">
        <f t="shared" ref="F48" si="0">E48*C48</f>
        <v>5600</v>
      </c>
    </row>
    <row r="49" spans="1:6" s="3" customFormat="1" ht="16.5">
      <c r="A49" s="23" t="s">
        <v>23</v>
      </c>
      <c r="B49" s="4" t="s">
        <v>54</v>
      </c>
      <c r="C49" s="9">
        <v>400</v>
      </c>
      <c r="D49" s="12" t="s">
        <v>7</v>
      </c>
      <c r="E49" s="15">
        <v>8</v>
      </c>
      <c r="F49" s="13">
        <f>E49*C49</f>
        <v>3200</v>
      </c>
    </row>
    <row r="50" spans="1:6" s="3" customFormat="1" ht="16.5">
      <c r="A50" s="23"/>
      <c r="B50" s="4"/>
      <c r="C50" s="9"/>
      <c r="D50" s="15"/>
      <c r="E50" s="15" t="s">
        <v>30</v>
      </c>
      <c r="F50" s="13">
        <f>SUM(F48:F49)</f>
        <v>8800</v>
      </c>
    </row>
    <row r="51" spans="1:6" s="3" customFormat="1" ht="16.5">
      <c r="A51" s="50" t="s">
        <v>44</v>
      </c>
      <c r="B51" s="50"/>
      <c r="C51" s="50"/>
      <c r="D51" s="50"/>
      <c r="E51" s="50"/>
      <c r="F51" s="50"/>
    </row>
    <row r="52" spans="1:6" s="3" customFormat="1" ht="16.5">
      <c r="A52" s="23" t="s">
        <v>52</v>
      </c>
      <c r="B52" s="49" t="s">
        <v>56</v>
      </c>
      <c r="C52" s="9">
        <v>20000</v>
      </c>
      <c r="D52" s="12" t="s">
        <v>37</v>
      </c>
      <c r="E52" s="15">
        <v>1</v>
      </c>
      <c r="F52" s="13">
        <f>C52*E52</f>
        <v>20000</v>
      </c>
    </row>
    <row r="53" spans="1:6" s="3" customFormat="1" ht="16.5">
      <c r="A53" s="23" t="s">
        <v>36</v>
      </c>
      <c r="B53" s="4" t="s">
        <v>38</v>
      </c>
      <c r="C53" s="9">
        <v>800</v>
      </c>
      <c r="D53" s="12" t="s">
        <v>7</v>
      </c>
      <c r="E53" s="15">
        <v>6</v>
      </c>
      <c r="F53" s="13">
        <f>E53*C53</f>
        <v>4800</v>
      </c>
    </row>
    <row r="54" spans="1:6" s="3" customFormat="1" ht="16.5">
      <c r="A54" s="23"/>
      <c r="B54" s="4"/>
      <c r="C54" s="9"/>
      <c r="D54" s="15"/>
      <c r="E54" s="15" t="s">
        <v>2</v>
      </c>
      <c r="F54" s="13">
        <f>SUM(F52:F53)</f>
        <v>24800</v>
      </c>
    </row>
    <row r="55" spans="1:6" ht="15">
      <c r="A55" s="50" t="s">
        <v>45</v>
      </c>
      <c r="B55" s="50"/>
      <c r="C55" s="50"/>
      <c r="D55" s="50"/>
      <c r="E55" s="50"/>
      <c r="F55" s="50"/>
    </row>
    <row r="56" spans="1:6">
      <c r="A56" s="7" t="s">
        <v>12</v>
      </c>
      <c r="B56" s="8"/>
      <c r="C56" s="22">
        <v>0.06</v>
      </c>
      <c r="D56" s="6"/>
      <c r="E56" s="16"/>
      <c r="F56" s="10">
        <f>SUM(F23+F27+F31+F35+F42+F46+F50+F54+F39)*C56</f>
        <v>11472</v>
      </c>
    </row>
    <row r="57" spans="1:6" s="24" customFormat="1" ht="17.25">
      <c r="A57" s="51"/>
      <c r="B57" s="52"/>
      <c r="C57" s="52"/>
      <c r="D57" s="52"/>
      <c r="E57" s="52"/>
      <c r="F57" s="52"/>
    </row>
    <row r="58" spans="1:6" s="24" customFormat="1" ht="18">
      <c r="A58" s="53" t="s">
        <v>16</v>
      </c>
      <c r="B58" s="54"/>
      <c r="C58" s="54"/>
      <c r="D58" s="54"/>
      <c r="E58" s="54"/>
      <c r="F58" s="41">
        <f>SUM(F23+F27+F31+F35+F42+F46+F50+F54+F39)</f>
        <v>191200</v>
      </c>
    </row>
  </sheetData>
  <mergeCells count="14">
    <mergeCell ref="A55:F55"/>
    <mergeCell ref="A57:F57"/>
    <mergeCell ref="A58:E58"/>
    <mergeCell ref="A43:F43"/>
    <mergeCell ref="A2:C2"/>
    <mergeCell ref="A28:F28"/>
    <mergeCell ref="A32:F32"/>
    <mergeCell ref="A40:F40"/>
    <mergeCell ref="A20:F20"/>
    <mergeCell ref="A24:F24"/>
    <mergeCell ref="C18:F18"/>
    <mergeCell ref="A47:F47"/>
    <mergeCell ref="A36:F36"/>
    <mergeCell ref="A51:F51"/>
  </mergeCells>
  <phoneticPr fontId="1" type="noConversion"/>
  <pageMargins left="0.25" right="0.25" top="0.75" bottom="0.75" header="0.3" footer="0.3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陆一波</cp:lastModifiedBy>
  <cp:lastPrinted>2020-01-16T08:23:41Z</cp:lastPrinted>
  <dcterms:created xsi:type="dcterms:W3CDTF">2013-12-11T09:30:26Z</dcterms:created>
  <dcterms:modified xsi:type="dcterms:W3CDTF">2021-07-20T11:31:12Z</dcterms:modified>
</cp:coreProperties>
</file>