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康华医药\康华调研\"/>
    </mc:Choice>
  </mc:AlternateContent>
  <xr:revisionPtr revIDLastSave="0" documentId="13_ncr:1_{CAA3EA03-82DE-40CF-A6AD-442C15CFE60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制作报价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3" l="1"/>
  <c r="I17" i="3" s="1"/>
  <c r="I16" i="3"/>
  <c r="I5" i="3"/>
  <c r="I6" i="3"/>
  <c r="I7" i="3"/>
  <c r="I8" i="3"/>
  <c r="I9" i="3"/>
  <c r="I10" i="3" l="1"/>
  <c r="I11" i="3"/>
  <c r="I12" i="3"/>
  <c r="I13" i="3"/>
  <c r="I15" i="3"/>
  <c r="I4" i="3" l="1"/>
  <c r="I19" i="3" l="1"/>
  <c r="I21" i="3" s="1"/>
</calcChain>
</file>

<file path=xl/sharedStrings.xml><?xml version="1.0" encoding="utf-8"?>
<sst xmlns="http://schemas.openxmlformats.org/spreadsheetml/2006/main" count="59" uniqueCount="49">
  <si>
    <t>税 Tax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</si>
  <si>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</si>
  <si>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</si>
  <si>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</si>
  <si>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</si>
  <si>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</si>
  <si>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</si>
  <si>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</si>
  <si>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</si>
  <si>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</si>
  <si>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</si>
  <si>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1-2</t>
  </si>
  <si>
    <t>人员</t>
    <phoneticPr fontId="1" type="noConversion"/>
  </si>
  <si>
    <t>线上访问防疫站/接种医院医生</t>
  </si>
  <si>
    <t>线上访问疾控中心医生</t>
    <phoneticPr fontId="1" type="noConversion"/>
  </si>
  <si>
    <t>人员</t>
    <phoneticPr fontId="1" type="noConversion"/>
  </si>
  <si>
    <t>总3人</t>
    <phoneticPr fontId="1" type="noConversion"/>
  </si>
  <si>
    <t>主持人</t>
    <phoneticPr fontId="1" type="noConversion"/>
  </si>
  <si>
    <t>问卷设计</t>
    <phoneticPr fontId="1" type="noConversion"/>
  </si>
  <si>
    <t>访问大纲设计</t>
    <phoneticPr fontId="1" type="noConversion"/>
  </si>
  <si>
    <t>出表</t>
    <phoneticPr fontId="1" type="noConversion"/>
  </si>
  <si>
    <t>原始数据</t>
    <phoneticPr fontId="1" type="noConversion"/>
  </si>
  <si>
    <t>针对大众</t>
    <phoneticPr fontId="1" type="noConversion"/>
  </si>
  <si>
    <t>针对医生</t>
    <phoneticPr fontId="1" type="noConversion"/>
  </si>
  <si>
    <t>1-1</t>
    <phoneticPr fontId="1" type="noConversion"/>
  </si>
  <si>
    <t>1-3</t>
  </si>
  <si>
    <t>1-4</t>
  </si>
  <si>
    <t>1-5</t>
  </si>
  <si>
    <t>1-6</t>
  </si>
  <si>
    <t>1-7</t>
  </si>
  <si>
    <t>1-8</t>
  </si>
  <si>
    <t>1-9</t>
  </si>
  <si>
    <t>分部在6个城市</t>
    <phoneticPr fontId="1" type="noConversion"/>
  </si>
  <si>
    <t>线上招募，线上问卷填写（潜在客户、竞争对手）</t>
    <phoneticPr fontId="1" type="noConversion"/>
  </si>
  <si>
    <t>线下招募，线上问卷填写（本品用户）</t>
    <phoneticPr fontId="1" type="noConversion"/>
  </si>
  <si>
    <t>人员</t>
    <phoneticPr fontId="1" type="noConversion"/>
  </si>
  <si>
    <t>线下招募，线上问卷填写（防疫站、接种医院医生）</t>
    <phoneticPr fontId="1" type="noConversion"/>
  </si>
  <si>
    <t>12个接种医生采访+3个疾控中心医生采访</t>
    <phoneticPr fontId="1" type="noConversion"/>
  </si>
  <si>
    <t>1-10</t>
  </si>
  <si>
    <t>1-11</t>
  </si>
  <si>
    <t>1-12</t>
  </si>
  <si>
    <t>1-13</t>
  </si>
  <si>
    <t xml:space="preserve">定量调查报告 </t>
    <phoneticPr fontId="1" type="noConversion"/>
  </si>
  <si>
    <t>定量采访报告</t>
    <phoneticPr fontId="1" type="noConversion"/>
  </si>
  <si>
    <t>定性调查报告</t>
    <phoneticPr fontId="1" type="noConversion"/>
  </si>
  <si>
    <t>定性采访报告</t>
    <phoneticPr fontId="1" type="noConversion"/>
  </si>
  <si>
    <t>11月22号-11月28号前期准备；问卷设计；访问大纲沟通；研究目的的确定；招募条件的设定；每个城市执行培训
11月29号-12月15号定量问卷的招募和填写
11月29号-12月12号定性医生的邀约和访问
12月12号-12月19号 定性Topline撰写 
12月19号-12月29号 定性报告撰写
12月16号-12月30号 数据出表；定量Topline撰写 报告撰写修改</t>
    <phoneticPr fontId="1" type="noConversion"/>
  </si>
  <si>
    <t>注：蓝色为增加项，消费者有150人需要特定，从线上招募改成线下招募。增加60名接种医生调研，针对大众和医生在定量报告的基础上增加了定性报告</t>
    <phoneticPr fontId="1" type="noConversion"/>
  </si>
  <si>
    <t>2021年康华调研项目报价单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</si>
</sst>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);[Red]\(0.00\)"/>
  </numFmts>
  <fonts count="3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Microsoft YaHei Light"/>
      <family val="2"/>
      <charset val="134"/>
    </font>
    <font>
      <sz val="16"/>
      <name val="Microsoft YaHei Light"/>
      <family val="2"/>
      <charset val="134"/>
    </font>
    <font>
      <b/>
      <sz val="12"/>
      <color indexed="9"/>
      <name val="Microsoft YaHei Light"/>
      <family val="2"/>
      <charset val="134"/>
    </font>
    <font>
      <b/>
      <sz val="11"/>
      <color indexed="9"/>
      <name val="Microsoft YaHei Light"/>
      <family val="2"/>
      <charset val="134"/>
    </font>
    <font>
      <b/>
      <sz val="12"/>
      <name val="Microsoft YaHei Light"/>
      <family val="2"/>
      <charset val="134"/>
    </font>
    <font>
      <sz val="12"/>
      <color indexed="8"/>
      <name val="Microsoft YaHei Light"/>
      <family val="2"/>
      <charset val="134"/>
    </font>
    <font>
      <sz val="12"/>
      <color theme="1"/>
      <name val="Microsoft YaHei Light"/>
      <family val="2"/>
      <charset val="134"/>
    </font>
    <font>
      <sz val="14"/>
      <name val="Microsoft YaHei Light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right" wrapText="1"/>
    </xf>
    <xf numFmtId="0" fontId="31" fillId="24" borderId="1" xfId="0" applyFont="1" applyFill="1" applyBorder="1" applyAlignment="1">
      <alignment horizontal="center" vertical="center" wrapText="1"/>
    </xf>
    <xf numFmtId="177" fontId="32" fillId="24" borderId="1" xfId="0" applyNumberFormat="1" applyFont="1" applyFill="1" applyBorder="1" applyAlignment="1">
      <alignment horizontal="center" vertical="center" wrapText="1"/>
    </xf>
    <xf numFmtId="177" fontId="31" fillId="24" borderId="11" xfId="0" applyNumberFormat="1" applyFont="1" applyFill="1" applyBorder="1" applyAlignment="1">
      <alignment horizontal="center" vertical="center" wrapText="1"/>
    </xf>
    <xf numFmtId="177" fontId="31" fillId="24" borderId="1" xfId="0" applyNumberFormat="1" applyFont="1" applyFill="1" applyBorder="1" applyAlignment="1">
      <alignment horizontal="right" vertical="center" wrapText="1"/>
    </xf>
    <xf numFmtId="0" fontId="33" fillId="25" borderId="12" xfId="0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left" wrapText="1"/>
    </xf>
    <xf numFmtId="0" fontId="29" fillId="25" borderId="0" xfId="0" applyFont="1" applyFill="1" applyAlignment="1">
      <alignment wrapText="1"/>
    </xf>
    <xf numFmtId="177" fontId="29" fillId="25" borderId="0" xfId="0" applyNumberFormat="1" applyFont="1" applyFill="1" applyAlignment="1">
      <alignment horizontal="right" vertical="center" wrapText="1"/>
    </xf>
    <xf numFmtId="178" fontId="33" fillId="25" borderId="13" xfId="0" applyNumberFormat="1" applyFont="1" applyFill="1" applyBorder="1" applyAlignment="1">
      <alignment horizontal="right" wrapText="1"/>
    </xf>
    <xf numFmtId="49" fontId="34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29" fillId="0" borderId="17" xfId="0" applyFont="1" applyBorder="1" applyAlignment="1">
      <alignment wrapText="1"/>
    </xf>
    <xf numFmtId="0" fontId="29" fillId="0" borderId="1" xfId="0" applyFont="1" applyBorder="1" applyAlignment="1">
      <alignment horizontal="right" vertical="center" wrapText="1"/>
    </xf>
    <xf numFmtId="178" fontId="29" fillId="0" borderId="1" xfId="0" applyNumberFormat="1" applyFont="1" applyBorder="1" applyAlignment="1">
      <alignment horizontal="right" vertical="center" wrapText="1"/>
    </xf>
    <xf numFmtId="0" fontId="35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right" vertical="center" wrapText="1"/>
    </xf>
    <xf numFmtId="0" fontId="34" fillId="0" borderId="17" xfId="0" applyFont="1" applyBorder="1" applyAlignment="1">
      <alignment horizontal="left" vertical="center" wrapText="1"/>
    </xf>
    <xf numFmtId="178" fontId="29" fillId="0" borderId="20" xfId="0" applyNumberFormat="1" applyFont="1" applyBorder="1" applyAlignment="1">
      <alignment horizontal="right" vertical="center" wrapText="1"/>
    </xf>
    <xf numFmtId="10" fontId="29" fillId="25" borderId="0" xfId="63" applyNumberFormat="1" applyFont="1" applyFill="1" applyAlignment="1">
      <alignment horizontal="right" vertical="center" wrapText="1"/>
    </xf>
    <xf numFmtId="176" fontId="33" fillId="25" borderId="13" xfId="62" applyFont="1" applyFill="1" applyBorder="1" applyAlignment="1">
      <alignment horizontal="right" wrapText="1"/>
    </xf>
    <xf numFmtId="0" fontId="33" fillId="26" borderId="11" xfId="0" applyFont="1" applyFill="1" applyBorder="1" applyAlignment="1">
      <alignment horizontal="center" vertical="center" wrapText="1"/>
    </xf>
    <xf numFmtId="0" fontId="33" fillId="26" borderId="14" xfId="0" applyFont="1" applyFill="1" applyBorder="1" applyAlignment="1">
      <alignment horizontal="center" vertical="center" wrapText="1"/>
    </xf>
    <xf numFmtId="0" fontId="33" fillId="26" borderId="15" xfId="0" applyFont="1" applyFill="1" applyBorder="1" applyAlignment="1">
      <alignment horizontal="center" vertical="center" wrapText="1"/>
    </xf>
    <xf numFmtId="0" fontId="31" fillId="27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29" fillId="0" borderId="0" xfId="0" applyFont="1" applyAlignment="1"/>
    <xf numFmtId="179" fontId="29" fillId="0" borderId="1" xfId="0" applyNumberFormat="1" applyFont="1" applyBorder="1" applyAlignment="1">
      <alignment horizontal="right" vertical="center" wrapText="1"/>
    </xf>
    <xf numFmtId="179" fontId="29" fillId="0" borderId="17" xfId="0" applyNumberFormat="1" applyFont="1" applyBorder="1" applyAlignment="1">
      <alignment horizontal="right" vertical="center" wrapText="1"/>
    </xf>
    <xf numFmtId="0" fontId="35" fillId="28" borderId="17" xfId="0" applyFont="1" applyFill="1" applyBorder="1" applyAlignment="1">
      <alignment vertical="center" wrapText="1"/>
    </xf>
    <xf numFmtId="0" fontId="35" fillId="28" borderId="1" xfId="0" applyFont="1" applyFill="1" applyBorder="1" applyAlignment="1">
      <alignment vertical="center" wrapText="1"/>
    </xf>
    <xf numFmtId="0" fontId="34" fillId="28" borderId="17" xfId="0" applyFont="1" applyFill="1" applyBorder="1" applyAlignment="1">
      <alignment horizontal="left" vertical="center" wrapText="1"/>
    </xf>
    <xf numFmtId="0" fontId="29" fillId="28" borderId="17" xfId="0" applyFont="1" applyFill="1" applyBorder="1" applyAlignment="1">
      <alignment wrapText="1"/>
    </xf>
    <xf numFmtId="0" fontId="29" fillId="28" borderId="17" xfId="0" applyFont="1" applyFill="1" applyBorder="1" applyAlignment="1">
      <alignment horizontal="right" vertical="center" wrapText="1"/>
    </xf>
    <xf numFmtId="179" fontId="29" fillId="28" borderId="17" xfId="0" applyNumberFormat="1" applyFont="1" applyFill="1" applyBorder="1" applyAlignment="1">
      <alignment horizontal="right" vertical="center" wrapText="1"/>
    </xf>
    <xf numFmtId="179" fontId="29" fillId="28" borderId="17" xfId="0" applyNumberFormat="1" applyFont="1" applyFill="1" applyBorder="1" applyAlignment="1">
      <alignment wrapText="1"/>
    </xf>
    <xf numFmtId="179" fontId="29" fillId="28" borderId="1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wrapText="1"/>
    </xf>
    <xf numFmtId="0" fontId="29" fillId="0" borderId="11" xfId="0" applyFont="1" applyBorder="1" applyAlignment="1">
      <alignment horizontal="right" wrapText="1"/>
    </xf>
    <xf numFmtId="0" fontId="29" fillId="0" borderId="14" xfId="0" applyFont="1" applyBorder="1" applyAlignment="1">
      <alignment horizontal="right" wrapText="1"/>
    </xf>
    <xf numFmtId="0" fontId="29" fillId="0" borderId="15" xfId="0" applyFont="1" applyBorder="1" applyAlignment="1">
      <alignment horizontal="right" wrapText="1"/>
    </xf>
    <xf numFmtId="0" fontId="30" fillId="0" borderId="16" xfId="0" applyFont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5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right" wrapText="1"/>
    </xf>
    <xf numFmtId="0" fontId="29" fillId="0" borderId="16" xfId="0" applyFont="1" applyBorder="1" applyAlignment="1">
      <alignment horizontal="right" wrapText="1"/>
    </xf>
    <xf numFmtId="0" fontId="29" fillId="0" borderId="19" xfId="0" applyFont="1" applyBorder="1" applyAlignment="1">
      <alignment horizontal="right" wrapText="1"/>
    </xf>
    <xf numFmtId="0" fontId="29" fillId="0" borderId="0" xfId="0" applyFont="1" applyAlignment="1">
      <alignment horizontal="lef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6"/>
  <sheetViews>
    <sheetView tabSelected="1" zoomScaleNormal="100" workbookViewId="0">
      <selection activeCell="C9" sqref="C9"/>
    </sheetView>
  </sheetViews>
  <sheetFormatPr defaultRowHeight="14.25"/>
  <cols>
    <col min="1" max="1" width="9" style="1"/>
    <col min="2" max="2" width="8.5" style="1" customWidth="1"/>
    <col min="3" max="3" width="34.875" style="1" customWidth="1"/>
    <col min="4" max="4" width="31.875" style="1" customWidth="1"/>
    <col min="5" max="5" width="24.5" style="1" customWidth="1"/>
    <col min="6" max="6" width="21.625" style="1" customWidth="1"/>
    <col min="7" max="7" width="8.625" style="1" customWidth="1"/>
    <col min="8" max="8" width="13.5" style="1" customWidth="1"/>
    <col min="9" max="9" width="17" style="1" bestFit="1" customWidth="1"/>
    <col min="10" max="16384" width="9" style="1"/>
  </cols>
  <sheetData>
    <row r="1" spans="2:9" s="2" customFormat="1" ht="22.5">
      <c r="B1" s="3"/>
      <c r="C1" s="46" t="s">
        <v>48</v>
      </c>
      <c r="D1" s="46"/>
      <c r="E1" s="46"/>
      <c r="F1" s="46"/>
      <c r="H1" s="4"/>
      <c r="I1" s="4"/>
    </row>
    <row r="2" spans="2:9" s="2" customFormat="1" ht="17.25">
      <c r="B2" s="5" t="s">
        <v>1</v>
      </c>
      <c r="C2" s="47" t="s">
        <v>2</v>
      </c>
      <c r="D2" s="48"/>
      <c r="E2" s="5" t="s">
        <v>3</v>
      </c>
      <c r="F2" s="5" t="s">
        <v>4</v>
      </c>
      <c r="G2" s="6" t="s">
        <v>5</v>
      </c>
      <c r="H2" s="7" t="s">
        <v>6</v>
      </c>
      <c r="I2" s="8" t="s">
        <v>7</v>
      </c>
    </row>
    <row r="3" spans="2:9" s="2" customFormat="1" ht="17.25">
      <c r="B3" s="9">
        <v>1</v>
      </c>
      <c r="C3" s="10"/>
      <c r="D3" s="10"/>
      <c r="E3" s="10"/>
      <c r="F3" s="11"/>
      <c r="G3" s="12"/>
      <c r="H3" s="12"/>
      <c r="I3" s="13"/>
    </row>
    <row r="4" spans="2:9" s="2" customFormat="1" ht="34.5">
      <c r="B4" s="14" t="s">
        <v>24</v>
      </c>
      <c r="C4" s="15" t="s">
        <v>33</v>
      </c>
      <c r="D4" s="15" t="s">
        <v>32</v>
      </c>
      <c r="E4" s="16" t="s">
        <v>12</v>
      </c>
      <c r="F4" s="17"/>
      <c r="G4" s="18">
        <v>450</v>
      </c>
      <c r="H4" s="32">
        <v>170</v>
      </c>
      <c r="I4" s="32">
        <f>G4*H4</f>
        <v>76500</v>
      </c>
    </row>
    <row r="5" spans="2:9" s="2" customFormat="1" ht="17.25">
      <c r="B5" s="14" t="s">
        <v>11</v>
      </c>
      <c r="C5" s="34" t="s">
        <v>34</v>
      </c>
      <c r="D5" s="35" t="s">
        <v>32</v>
      </c>
      <c r="E5" s="36" t="s">
        <v>35</v>
      </c>
      <c r="F5" s="37"/>
      <c r="G5" s="38">
        <v>150</v>
      </c>
      <c r="H5" s="39">
        <v>400</v>
      </c>
      <c r="I5" s="41">
        <f t="shared" ref="I5:I9" si="0">G5*H5</f>
        <v>60000</v>
      </c>
    </row>
    <row r="6" spans="2:9" s="2" customFormat="1" ht="34.5">
      <c r="B6" s="14" t="s">
        <v>25</v>
      </c>
      <c r="C6" s="34" t="s">
        <v>36</v>
      </c>
      <c r="D6" s="35" t="s">
        <v>32</v>
      </c>
      <c r="E6" s="36" t="s">
        <v>12</v>
      </c>
      <c r="F6" s="37"/>
      <c r="G6" s="38">
        <v>60</v>
      </c>
      <c r="H6" s="39">
        <v>2500</v>
      </c>
      <c r="I6" s="41">
        <f t="shared" si="0"/>
        <v>150000</v>
      </c>
    </row>
    <row r="7" spans="2:9" s="2" customFormat="1" ht="17.25">
      <c r="B7" s="14" t="s">
        <v>26</v>
      </c>
      <c r="C7" s="20" t="s">
        <v>13</v>
      </c>
      <c r="D7" s="15" t="s">
        <v>32</v>
      </c>
      <c r="E7" s="16" t="s">
        <v>12</v>
      </c>
      <c r="F7" s="17"/>
      <c r="G7" s="21">
        <v>12</v>
      </c>
      <c r="H7" s="33">
        <v>10000</v>
      </c>
      <c r="I7" s="32">
        <f t="shared" si="0"/>
        <v>120000</v>
      </c>
    </row>
    <row r="8" spans="2:9" s="2" customFormat="1" ht="17.25">
      <c r="B8" s="14" t="s">
        <v>27</v>
      </c>
      <c r="C8" s="20" t="s">
        <v>14</v>
      </c>
      <c r="D8" s="20" t="s">
        <v>16</v>
      </c>
      <c r="E8" s="22" t="s">
        <v>15</v>
      </c>
      <c r="F8" s="17"/>
      <c r="G8" s="21">
        <v>3</v>
      </c>
      <c r="H8" s="33">
        <v>11000</v>
      </c>
      <c r="I8" s="32">
        <f t="shared" si="0"/>
        <v>33000</v>
      </c>
    </row>
    <row r="9" spans="2:9" s="2" customFormat="1" ht="34.5">
      <c r="B9" s="14" t="s">
        <v>28</v>
      </c>
      <c r="C9" s="20" t="s">
        <v>17</v>
      </c>
      <c r="D9" s="20" t="s">
        <v>37</v>
      </c>
      <c r="E9" s="22" t="s">
        <v>15</v>
      </c>
      <c r="F9" s="17"/>
      <c r="G9" s="21">
        <v>15</v>
      </c>
      <c r="H9" s="33">
        <v>7500</v>
      </c>
      <c r="I9" s="32">
        <f t="shared" si="0"/>
        <v>112500</v>
      </c>
    </row>
    <row r="10" spans="2:9" s="2" customFormat="1" ht="17.25">
      <c r="B10" s="14" t="s">
        <v>29</v>
      </c>
      <c r="C10" s="20" t="s">
        <v>18</v>
      </c>
      <c r="D10" s="20" t="s">
        <v>22</v>
      </c>
      <c r="E10" s="22"/>
      <c r="F10" s="17"/>
      <c r="G10" s="21">
        <v>1</v>
      </c>
      <c r="H10" s="33">
        <v>14000</v>
      </c>
      <c r="I10" s="32">
        <f t="shared" ref="I10:I12" si="1">G10*H10</f>
        <v>14000</v>
      </c>
    </row>
    <row r="11" spans="2:9" s="2" customFormat="1" ht="17.25">
      <c r="B11" s="14" t="s">
        <v>30</v>
      </c>
      <c r="C11" s="20" t="s">
        <v>19</v>
      </c>
      <c r="D11" s="20" t="s">
        <v>23</v>
      </c>
      <c r="E11" s="22"/>
      <c r="F11" s="17"/>
      <c r="G11" s="21">
        <v>1</v>
      </c>
      <c r="H11" s="33">
        <v>14000</v>
      </c>
      <c r="I11" s="32">
        <f t="shared" si="1"/>
        <v>14000</v>
      </c>
    </row>
    <row r="12" spans="2:9" s="2" customFormat="1" ht="17.25">
      <c r="B12" s="14" t="s">
        <v>31</v>
      </c>
      <c r="C12" s="20" t="s">
        <v>20</v>
      </c>
      <c r="D12" s="20" t="s">
        <v>21</v>
      </c>
      <c r="E12" s="22"/>
      <c r="F12" s="17"/>
      <c r="G12" s="21">
        <v>1</v>
      </c>
      <c r="H12" s="33">
        <v>9000</v>
      </c>
      <c r="I12" s="32">
        <f t="shared" si="1"/>
        <v>9000</v>
      </c>
    </row>
    <row r="13" spans="2:9" s="2" customFormat="1" ht="17.25">
      <c r="B13" s="14" t="s">
        <v>38</v>
      </c>
      <c r="C13" s="20" t="s">
        <v>42</v>
      </c>
      <c r="D13" s="20" t="s">
        <v>22</v>
      </c>
      <c r="E13" s="22"/>
      <c r="F13" s="17"/>
      <c r="G13" s="21">
        <v>1</v>
      </c>
      <c r="H13" s="33">
        <v>27000</v>
      </c>
      <c r="I13" s="32">
        <f>G13*H13</f>
        <v>27000</v>
      </c>
    </row>
    <row r="14" spans="2:9" s="2" customFormat="1" ht="17.25">
      <c r="B14" s="14" t="s">
        <v>39</v>
      </c>
      <c r="C14" s="37" t="s">
        <v>44</v>
      </c>
      <c r="D14" s="34" t="s">
        <v>22</v>
      </c>
      <c r="E14" s="36"/>
      <c r="F14" s="37"/>
      <c r="G14" s="37">
        <v>1</v>
      </c>
      <c r="H14" s="40">
        <v>55000</v>
      </c>
      <c r="I14" s="40">
        <f>G14*H14</f>
        <v>55000</v>
      </c>
    </row>
    <row r="15" spans="2:9" s="2" customFormat="1" ht="17.25">
      <c r="B15" s="14" t="s">
        <v>40</v>
      </c>
      <c r="C15" s="20" t="s">
        <v>43</v>
      </c>
      <c r="D15" s="20" t="s">
        <v>23</v>
      </c>
      <c r="E15" s="22"/>
      <c r="F15" s="17"/>
      <c r="G15" s="21">
        <v>1</v>
      </c>
      <c r="H15" s="33">
        <v>27000</v>
      </c>
      <c r="I15" s="32">
        <f>G15*H15</f>
        <v>27000</v>
      </c>
    </row>
    <row r="16" spans="2:9" s="2" customFormat="1" ht="17.25">
      <c r="B16" s="14" t="s">
        <v>41</v>
      </c>
      <c r="C16" s="37" t="s">
        <v>45</v>
      </c>
      <c r="D16" s="34" t="s">
        <v>23</v>
      </c>
      <c r="E16" s="36"/>
      <c r="F16" s="37"/>
      <c r="G16" s="37">
        <v>1</v>
      </c>
      <c r="H16" s="40">
        <v>55000</v>
      </c>
      <c r="I16" s="40">
        <f>G16*H16</f>
        <v>55000</v>
      </c>
    </row>
    <row r="17" spans="2:9" s="2" customFormat="1" ht="17.25">
      <c r="B17" s="49" t="s">
        <v>8</v>
      </c>
      <c r="C17" s="50"/>
      <c r="D17" s="50"/>
      <c r="E17" s="50"/>
      <c r="F17" s="50"/>
      <c r="G17" s="50"/>
      <c r="H17" s="51"/>
      <c r="I17" s="23">
        <f>SUM(I4:I16)</f>
        <v>753000</v>
      </c>
    </row>
    <row r="18" spans="2:9" s="2" customFormat="1" ht="17.25">
      <c r="B18" s="9">
        <v>2</v>
      </c>
      <c r="C18" s="10" t="s">
        <v>0</v>
      </c>
      <c r="D18" s="10"/>
      <c r="E18" s="10"/>
      <c r="F18" s="11"/>
      <c r="G18" s="12"/>
      <c r="H18" s="24">
        <v>0.06</v>
      </c>
      <c r="I18" s="25"/>
    </row>
    <row r="19" spans="2:9" s="2" customFormat="1" ht="17.25">
      <c r="B19" s="43" t="s">
        <v>9</v>
      </c>
      <c r="C19" s="44"/>
      <c r="D19" s="44"/>
      <c r="E19" s="44"/>
      <c r="F19" s="44"/>
      <c r="G19" s="44"/>
      <c r="H19" s="45"/>
      <c r="I19" s="19">
        <f>SUM(I17,)*0.06</f>
        <v>45180</v>
      </c>
    </row>
    <row r="20" spans="2:9" s="2" customFormat="1" ht="17.25">
      <c r="B20" s="26"/>
      <c r="C20" s="27"/>
      <c r="D20" s="27"/>
      <c r="E20" s="27"/>
      <c r="F20" s="27"/>
      <c r="G20" s="27"/>
      <c r="H20" s="27"/>
      <c r="I20" s="28"/>
    </row>
    <row r="21" spans="2:9" s="2" customFormat="1" ht="51.75">
      <c r="B21" s="29" t="s">
        <v>10</v>
      </c>
      <c r="C21" s="29"/>
      <c r="D21" s="29"/>
      <c r="E21" s="29"/>
      <c r="F21" s="29"/>
      <c r="G21" s="29"/>
      <c r="H21" s="29"/>
      <c r="I21" s="19">
        <f>SUM(I17,I19)</f>
        <v>798180</v>
      </c>
    </row>
    <row r="22" spans="2:9" s="2" customFormat="1" ht="17.25"/>
    <row r="23" spans="2:9" s="31" customFormat="1" ht="17.25">
      <c r="B23" s="52" t="s">
        <v>47</v>
      </c>
      <c r="C23" s="52"/>
      <c r="D23" s="52"/>
      <c r="E23" s="52"/>
      <c r="F23" s="52"/>
      <c r="G23" s="52"/>
      <c r="H23" s="52"/>
      <c r="I23" s="52"/>
    </row>
    <row r="24" spans="2:9" s="30" customFormat="1" ht="101.25" customHeight="1">
      <c r="B24" s="42" t="s">
        <v>46</v>
      </c>
      <c r="C24" s="42"/>
      <c r="D24" s="42"/>
      <c r="E24" s="42"/>
      <c r="F24" s="42"/>
      <c r="G24" s="42"/>
      <c r="H24" s="42"/>
      <c r="I24" s="42"/>
    </row>
    <row r="25" spans="2:9" s="2" customFormat="1" ht="17.25"/>
    <row r="26" spans="2:9" s="2" customFormat="1" ht="17.25"/>
  </sheetData>
  <mergeCells count="6">
    <mergeCell ref="B24:I24"/>
    <mergeCell ref="B19:H19"/>
    <mergeCell ref="C1:F1"/>
    <mergeCell ref="C2:D2"/>
    <mergeCell ref="B17:H17"/>
    <mergeCell ref="B23:I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2021-11-18T14:49:24Z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