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3\5-勿删-E-folder 汇总\Zoe Zhao\阿斯利康文献检索\结算\"/>
    </mc:Choice>
  </mc:AlternateContent>
  <bookViews>
    <workbookView xWindow="0" yWindow="0" windowWidth="20490" windowHeight="7770"/>
  </bookViews>
  <sheets>
    <sheet name="报价（5期-所有领域）" sheetId="4" r:id="rId1"/>
    <sheet name="除胃肠领域报价" sheetId="6" state="hidden" r:id="rId2"/>
    <sheet name="胃肠领域报价" sheetId="7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" i="4" l="1"/>
  <c r="K17" i="4"/>
  <c r="K19" i="4"/>
  <c r="K21" i="4"/>
  <c r="K15" i="4"/>
  <c r="K14" i="4"/>
  <c r="K13" i="4"/>
  <c r="D5" i="4"/>
  <c r="D6" i="4"/>
  <c r="K13" i="7"/>
  <c r="K12" i="7"/>
  <c r="C5" i="7"/>
  <c r="K13" i="6"/>
  <c r="K12" i="6"/>
  <c r="C5" i="6"/>
  <c r="K14" i="7"/>
  <c r="K16" i="7"/>
  <c r="D6" i="7"/>
  <c r="K14" i="6"/>
  <c r="K16" i="6"/>
  <c r="D6" i="6"/>
  <c r="D5" i="7"/>
  <c r="D7" i="7"/>
  <c r="K18" i="7"/>
  <c r="D5" i="6"/>
  <c r="D7" i="6"/>
  <c r="K18" i="6"/>
  <c r="D7" i="4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1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<sst xmlns="http://schemas.openxmlformats.org/spreadsheetml/2006/main" count="112" uniqueCount="48">
  <si>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</si>
  <si>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</si>
  <si>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</si>
  <si>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</si>
  <si>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</si>
  <si>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</si>
  <si>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</si>
  <si>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</si>
  <si>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</si>
  <si>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</si>
  <si>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</si>
  <si>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</si>
  <si>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</si>
  <si>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</si>
  <si>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</si>
  <si>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</si>
  <si>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</si>
  <si>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</si>
  <si>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</si>
  <si>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</si>
  <si>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</si>
  <si>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</si>
  <si>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</si>
  <si>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</si>
  <si>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</si>
  <si>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</si>
  <si>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</si>
  <si>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</si>
  <si>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</si>
  <si>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</si>
  <si>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</si>
  <si>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</si>
  <si>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</si>
  <si>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</si>
  <si>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</si>
  <si>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</si>
  <si>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2021人工智能技术培训所需文献材料查找报价单</t>
    <phoneticPr fontId="1" type="noConversion"/>
  </si>
  <si>
    <t>1-2</t>
    <phoneticPr fontId="1" type="noConversion"/>
  </si>
  <si>
    <t>文献检索</t>
    <phoneticPr fontId="1" type="noConversion"/>
  </si>
  <si>
    <t>覆盖消化领域共41位专家，每位VIP约4-5个主题词，每人大概不超过10篇/月/人文献。</t>
    <phoneticPr fontId="1" type="noConversion"/>
  </si>
  <si>
    <t>覆盖心血管领域20位专家、呼吸领域30位专家，共50位专家，每位VIP约4-5个主题词，每人大概10~15篇/月/人文献。</t>
    <phoneticPr fontId="1" type="noConversion"/>
  </si>
  <si>
    <t>1-3</t>
    <phoneticPr fontId="1" type="noConversion"/>
  </si>
  <si>
    <t>按每人10篇文献计算；22元/篇</t>
    <phoneticPr fontId="1" type="noConversion"/>
  </si>
  <si>
    <t>按每人15篇文献计算；22元/篇</t>
    <phoneticPr fontId="1" type="noConversion"/>
  </si>
  <si>
    <t>覆盖肿瘤领域，其中包括乳腺癌领域13位专家、肺癌-IO有29位专家、肺癌-TKI有10位专家，共42位专家，每位VIP约4~5个主题词，每人大概10~15篇/月/人文献</t>
    <phoneticPr fontId="1" type="noConversion"/>
  </si>
  <si>
    <t>1-4</t>
    <phoneticPr fontId="1" type="noConversion"/>
  </si>
  <si>
    <t>Total</t>
    <phoneticPr fontId="1" type="noConversion"/>
  </si>
  <si>
    <t>预估每月需下载文献1940篇，整理汇总成word，总共需要下载文献9700篇，总计预估25小时/月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</si>
</sst>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5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  <font>
      <sz val="12"/>
      <color theme="0" tint="-0.499984740745262"/>
      <name val="Microsoft YaHei UI"/>
      <family val="2"/>
      <charset val="134"/>
    </font>
    <font>
      <sz val="12"/>
      <color theme="0" tint="-0.249977111117893"/>
      <name val="Microsoft YaHei UI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91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35" fillId="27" borderId="18" xfId="0" applyFont="1" applyFill="1" applyBorder="1" applyAlignment="1">
      <alignment horizontal="center" vertical="center" wrapText="1"/>
    </xf>
    <xf numFmtId="0" fontId="47" fillId="25" borderId="0" xfId="0" applyFont="1" applyFill="1" applyBorder="1" applyAlignment="1">
      <alignment horizontal="left" vertical="center"/>
    </xf>
    <xf numFmtId="0" fontId="46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0" fillId="0" borderId="17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49" fillId="0" borderId="0" xfId="0" applyFont="1" applyAlignment="1">
      <alignment horizontal="center" vertical="center"/>
    </xf>
    <xf numFmtId="0" fontId="35" fillId="26" borderId="17" xfId="0" applyFont="1" applyFill="1" applyBorder="1" applyAlignment="1">
      <alignment horizontal="center" vertical="center"/>
    </xf>
    <xf numFmtId="0" fontId="35" fillId="26" borderId="18" xfId="0" applyFont="1" applyFill="1" applyBorder="1" applyAlignment="1">
      <alignment horizontal="center" vertical="center"/>
    </xf>
    <xf numFmtId="0" fontId="35" fillId="26" borderId="19" xfId="0" applyFont="1" applyFill="1" applyBorder="1" applyAlignment="1">
      <alignment horizontal="center" vertical="center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40" fillId="27" borderId="17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9" xfId="0" applyFont="1" applyFill="1" applyBorder="1" applyAlignment="1">
      <alignment horizontal="center" vertical="center"/>
    </xf>
    <xf numFmtId="180" fontId="50" fillId="0" borderId="0" xfId="0" applyNumberFormat="1" applyFont="1" applyAlignment="1">
      <alignment horizontal="center" vertical="center"/>
    </xf>
    <xf numFmtId="0" fontId="34" fillId="0" borderId="12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8"/>
  <sheetViews>
    <sheetView showGridLines="0" tabSelected="1" zoomScale="85" zoomScaleNormal="85" zoomScalePageLayoutView="130" workbookViewId="0">
      <selection activeCell="C10" sqref="C10:K10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6" t="s">
        <v>36</v>
      </c>
      <c r="C1" s="66"/>
      <c r="D1" s="66"/>
      <c r="E1" s="66"/>
      <c r="F1" s="42"/>
      <c r="G1" s="40"/>
    </row>
    <row r="2" spans="2:12" ht="20.25">
      <c r="B2" s="67" t="s">
        <v>1</v>
      </c>
      <c r="C2" s="67"/>
      <c r="D2" s="67"/>
      <c r="E2" s="67"/>
      <c r="F2" s="43"/>
      <c r="G2" s="41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4" t="s">
        <v>3</v>
      </c>
      <c r="C4" s="55" t="s">
        <v>4</v>
      </c>
      <c r="D4" s="55" t="s">
        <v>5</v>
      </c>
      <c r="E4" s="48" t="s">
        <v>22</v>
      </c>
      <c r="F4" s="56"/>
      <c r="H4" s="5"/>
      <c r="I4" s="2"/>
      <c r="J4" s="2"/>
      <c r="K4" s="2"/>
    </row>
    <row r="5" spans="2:12">
      <c r="B5" s="6">
        <v>1</v>
      </c>
      <c r="C5" s="7" t="s">
        <v>19</v>
      </c>
      <c r="D5" s="8">
        <f>K17</f>
        <v>263400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K19</f>
        <v>15804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279204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17.25" customHeight="1"/>
    <row r="10" spans="2:12" s="38" customFormat="1" ht="33" customHeight="1">
      <c r="B10" s="13"/>
      <c r="C10" s="75" t="s">
        <v>14</v>
      </c>
      <c r="D10" s="75"/>
      <c r="E10" s="75"/>
      <c r="F10" s="75"/>
      <c r="G10" s="75"/>
      <c r="H10" s="75"/>
      <c r="I10" s="75"/>
      <c r="J10" s="75"/>
      <c r="K10" s="75"/>
    </row>
    <row r="11" spans="2:12" ht="69.75" customHeight="1">
      <c r="B11" s="48" t="s">
        <v>6</v>
      </c>
      <c r="C11" s="76" t="s">
        <v>7</v>
      </c>
      <c r="D11" s="77"/>
      <c r="E11" s="77"/>
      <c r="F11" s="63"/>
      <c r="G11" s="49" t="s">
        <v>24</v>
      </c>
      <c r="H11" s="50" t="s">
        <v>16</v>
      </c>
      <c r="I11" s="51" t="s">
        <v>17</v>
      </c>
      <c r="J11" s="52" t="s">
        <v>8</v>
      </c>
      <c r="K11" s="53" t="s">
        <v>9</v>
      </c>
      <c r="L11" s="65"/>
    </row>
    <row r="12" spans="2:12" ht="27.75" customHeight="1">
      <c r="B12" s="33">
        <v>1</v>
      </c>
      <c r="C12" s="64" t="s">
        <v>19</v>
      </c>
      <c r="D12" s="34"/>
      <c r="E12" s="34"/>
      <c r="F12" s="34"/>
      <c r="G12" s="35"/>
      <c r="H12" s="36"/>
      <c r="I12" s="36"/>
      <c r="J12" s="36"/>
      <c r="K12" s="37"/>
      <c r="L12" s="65"/>
    </row>
    <row r="13" spans="2:12" ht="106.5" customHeight="1">
      <c r="B13" s="19" t="s">
        <v>18</v>
      </c>
      <c r="C13" s="31" t="s">
        <v>23</v>
      </c>
      <c r="D13" s="57" t="s">
        <v>39</v>
      </c>
      <c r="E13" s="44" t="s">
        <v>42</v>
      </c>
      <c r="F13" s="44" t="s">
        <v>26</v>
      </c>
      <c r="G13" s="44">
        <v>5</v>
      </c>
      <c r="H13" s="20">
        <v>10</v>
      </c>
      <c r="I13" s="21">
        <v>41</v>
      </c>
      <c r="J13" s="22">
        <v>22</v>
      </c>
      <c r="K13" s="22">
        <f>J13*H13*I13*G13</f>
        <v>45100</v>
      </c>
      <c r="L13" s="82"/>
    </row>
    <row r="14" spans="2:12" ht="106.5" customHeight="1">
      <c r="B14" s="19" t="s">
        <v>37</v>
      </c>
      <c r="C14" s="31" t="s">
        <v>38</v>
      </c>
      <c r="D14" s="57" t="s">
        <v>40</v>
      </c>
      <c r="E14" s="44" t="s">
        <v>43</v>
      </c>
      <c r="F14" s="44" t="s">
        <v>26</v>
      </c>
      <c r="G14" s="44">
        <v>5</v>
      </c>
      <c r="H14" s="20">
        <v>15</v>
      </c>
      <c r="I14" s="21">
        <v>50</v>
      </c>
      <c r="J14" s="22">
        <v>22</v>
      </c>
      <c r="K14" s="22">
        <f>J14*I14*H14*G14</f>
        <v>82500</v>
      </c>
      <c r="L14" s="82"/>
    </row>
    <row r="15" spans="2:12" ht="106.5" customHeight="1">
      <c r="B15" s="19" t="s">
        <v>41</v>
      </c>
      <c r="C15" s="31" t="s">
        <v>38</v>
      </c>
      <c r="D15" s="57" t="s">
        <v>44</v>
      </c>
      <c r="E15" s="44" t="s">
        <v>43</v>
      </c>
      <c r="F15" s="44" t="s">
        <v>26</v>
      </c>
      <c r="G15" s="44">
        <v>5</v>
      </c>
      <c r="H15" s="20">
        <v>15</v>
      </c>
      <c r="I15" s="21">
        <v>52</v>
      </c>
      <c r="J15" s="22">
        <v>22</v>
      </c>
      <c r="K15" s="22">
        <f>J15*I15*H15*G15</f>
        <v>85800</v>
      </c>
      <c r="L15" s="82"/>
    </row>
    <row r="16" spans="2:12" ht="47.25">
      <c r="B16" s="19" t="s">
        <v>45</v>
      </c>
      <c r="C16" s="31" t="s">
        <v>25</v>
      </c>
      <c r="D16" s="58" t="s">
        <v>29</v>
      </c>
      <c r="E16" s="44" t="s">
        <v>47</v>
      </c>
      <c r="F16" s="44" t="s">
        <v>27</v>
      </c>
      <c r="G16" s="44">
        <v>5</v>
      </c>
      <c r="H16" s="20">
        <v>1</v>
      </c>
      <c r="I16" s="21">
        <v>25</v>
      </c>
      <c r="J16" s="22">
        <v>400</v>
      </c>
      <c r="K16" s="22">
        <f>J16*H16*I16*G16</f>
        <v>50000</v>
      </c>
      <c r="L16" s="82"/>
    </row>
    <row r="17" spans="2:11">
      <c r="B17" s="68" t="s">
        <v>46</v>
      </c>
      <c r="C17" s="69"/>
      <c r="D17" s="69"/>
      <c r="E17" s="69"/>
      <c r="F17" s="69"/>
      <c r="G17" s="69"/>
      <c r="H17" s="69"/>
      <c r="I17" s="69"/>
      <c r="J17" s="70"/>
      <c r="K17" s="23">
        <f>SUM(K13:K16)</f>
        <v>263400</v>
      </c>
    </row>
    <row r="18" spans="2:11">
      <c r="B18" s="16">
        <v>2</v>
      </c>
      <c r="C18" s="17" t="s">
        <v>13</v>
      </c>
      <c r="D18" s="17"/>
      <c r="E18" s="32">
        <v>0.06</v>
      </c>
      <c r="F18" s="32"/>
      <c r="G18" s="30"/>
      <c r="H18" s="18"/>
      <c r="I18" s="18"/>
      <c r="J18" s="18"/>
      <c r="K18" s="24"/>
    </row>
    <row r="19" spans="2:11">
      <c r="B19" s="68" t="s">
        <v>11</v>
      </c>
      <c r="C19" s="69"/>
      <c r="D19" s="69"/>
      <c r="E19" s="69"/>
      <c r="F19" s="69"/>
      <c r="G19" s="69"/>
      <c r="H19" s="69"/>
      <c r="I19" s="69"/>
      <c r="J19" s="70"/>
      <c r="K19" s="23">
        <f>(K17)*E18</f>
        <v>15804</v>
      </c>
    </row>
    <row r="20" spans="2:11">
      <c r="B20" s="78"/>
      <c r="C20" s="79"/>
      <c r="D20" s="79"/>
      <c r="E20" s="79"/>
      <c r="F20" s="79"/>
      <c r="G20" s="79"/>
      <c r="H20" s="79"/>
      <c r="I20" s="79"/>
      <c r="J20" s="79"/>
      <c r="K20" s="80"/>
    </row>
    <row r="21" spans="2:11">
      <c r="B21" s="72" t="s">
        <v>12</v>
      </c>
      <c r="C21" s="73"/>
      <c r="D21" s="73"/>
      <c r="E21" s="73"/>
      <c r="F21" s="73"/>
      <c r="G21" s="73"/>
      <c r="H21" s="73"/>
      <c r="I21" s="73"/>
      <c r="J21" s="74"/>
      <c r="K21" s="25">
        <f>K17+K19</f>
        <v>279204</v>
      </c>
    </row>
    <row r="23" spans="2:11">
      <c r="E23" s="71"/>
    </row>
    <row r="24" spans="2:11">
      <c r="D24" s="81"/>
      <c r="E24" s="71"/>
    </row>
    <row r="25" spans="2:11">
      <c r="C25" s="62"/>
      <c r="D25" s="81"/>
      <c r="E25" s="71"/>
    </row>
    <row r="26" spans="2:11">
      <c r="D26" s="81"/>
      <c r="E26" s="71"/>
    </row>
    <row r="27" spans="2:11">
      <c r="D27" s="62"/>
      <c r="E27" s="71"/>
    </row>
    <row r="28" spans="2:11" ht="27.75" customHeight="1">
      <c r="E28" s="71"/>
    </row>
  </sheetData>
  <mergeCells count="12">
    <mergeCell ref="L11:L12"/>
    <mergeCell ref="B1:E1"/>
    <mergeCell ref="B2:E2"/>
    <mergeCell ref="B17:J17"/>
    <mergeCell ref="E23:E28"/>
    <mergeCell ref="B21:J21"/>
    <mergeCell ref="C10:K10"/>
    <mergeCell ref="C11:E11"/>
    <mergeCell ref="B20:K20"/>
    <mergeCell ref="B19:J19"/>
    <mergeCell ref="D24:D26"/>
    <mergeCell ref="L13:L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6" t="s">
        <v>28</v>
      </c>
      <c r="C1" s="66"/>
      <c r="D1" s="66"/>
      <c r="E1" s="66"/>
      <c r="F1" s="59"/>
      <c r="G1" s="59"/>
    </row>
    <row r="2" spans="2:12" ht="20.25">
      <c r="B2" s="67" t="s">
        <v>1</v>
      </c>
      <c r="C2" s="67"/>
      <c r="D2" s="67"/>
      <c r="E2" s="67"/>
      <c r="F2" s="60"/>
      <c r="G2" s="60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4" t="s">
        <v>3</v>
      </c>
      <c r="C4" s="55" t="s">
        <v>4</v>
      </c>
      <c r="D4" s="55" t="s">
        <v>5</v>
      </c>
      <c r="E4" s="48" t="s">
        <v>22</v>
      </c>
      <c r="F4" s="56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5" t="s">
        <v>14</v>
      </c>
      <c r="D9" s="75"/>
      <c r="E9" s="75"/>
      <c r="F9" s="75"/>
      <c r="G9" s="75"/>
      <c r="H9" s="75"/>
      <c r="I9" s="75"/>
      <c r="J9" s="75"/>
      <c r="K9" s="75"/>
    </row>
    <row r="10" spans="2:12" ht="39" customHeight="1">
      <c r="B10" s="48" t="s">
        <v>6</v>
      </c>
      <c r="C10" s="76" t="s">
        <v>7</v>
      </c>
      <c r="D10" s="77"/>
      <c r="E10" s="77"/>
      <c r="F10" s="61"/>
      <c r="G10" s="49" t="s">
        <v>24</v>
      </c>
      <c r="H10" s="50" t="s">
        <v>16</v>
      </c>
      <c r="I10" s="51" t="s">
        <v>17</v>
      </c>
      <c r="J10" s="52" t="s">
        <v>8</v>
      </c>
      <c r="K10" s="53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7" t="s">
        <v>31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5" t="s">
        <v>21</v>
      </c>
    </row>
    <row r="13" spans="2:12" ht="69.75" customHeight="1">
      <c r="B13" s="19" t="s">
        <v>20</v>
      </c>
      <c r="C13" s="31" t="s">
        <v>25</v>
      </c>
      <c r="D13" s="58" t="s">
        <v>29</v>
      </c>
      <c r="E13" s="44" t="s">
        <v>35</v>
      </c>
      <c r="F13" s="44" t="s">
        <v>27</v>
      </c>
      <c r="G13" s="44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65"/>
    </row>
    <row r="14" spans="2:12">
      <c r="B14" s="68" t="s">
        <v>10</v>
      </c>
      <c r="C14" s="69"/>
      <c r="D14" s="69"/>
      <c r="E14" s="69"/>
      <c r="F14" s="69"/>
      <c r="G14" s="69"/>
      <c r="H14" s="69"/>
      <c r="I14" s="69"/>
      <c r="J14" s="70"/>
      <c r="K14" s="23">
        <f>SUM(K12:K13)</f>
        <v>163500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83" t="s">
        <v>11</v>
      </c>
      <c r="C16" s="84"/>
      <c r="D16" s="69"/>
      <c r="E16" s="84"/>
      <c r="F16" s="69"/>
      <c r="G16" s="69"/>
      <c r="H16" s="84"/>
      <c r="I16" s="84"/>
      <c r="J16" s="85"/>
      <c r="K16" s="23">
        <f>(K14)*E15</f>
        <v>9810</v>
      </c>
    </row>
    <row r="17" spans="2:11">
      <c r="B17" s="86"/>
      <c r="C17" s="87"/>
      <c r="D17" s="79"/>
      <c r="E17" s="87"/>
      <c r="F17" s="79"/>
      <c r="G17" s="79"/>
      <c r="H17" s="87"/>
      <c r="I17" s="87"/>
      <c r="J17" s="87"/>
      <c r="K17" s="88"/>
    </row>
    <row r="18" spans="2:11">
      <c r="B18" s="89" t="s">
        <v>12</v>
      </c>
      <c r="C18" s="89"/>
      <c r="D18" s="90"/>
      <c r="E18" s="89"/>
      <c r="F18" s="90"/>
      <c r="G18" s="90"/>
      <c r="H18" s="89"/>
      <c r="I18" s="89"/>
      <c r="J18" s="89"/>
      <c r="K18" s="25">
        <f>K14+K16</f>
        <v>173310</v>
      </c>
    </row>
    <row r="19" spans="2:11">
      <c r="B19" s="89"/>
      <c r="C19" s="89"/>
      <c r="D19" s="90"/>
      <c r="E19" s="89"/>
      <c r="F19" s="90"/>
      <c r="G19" s="90"/>
      <c r="H19" s="89"/>
      <c r="I19" s="89"/>
      <c r="J19" s="89"/>
      <c r="K19" s="25"/>
    </row>
    <row r="20" spans="2:11">
      <c r="F20" s="62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6" t="s">
        <v>28</v>
      </c>
      <c r="C1" s="66"/>
      <c r="D1" s="66"/>
      <c r="E1" s="66"/>
      <c r="F1" s="59"/>
      <c r="G1" s="59"/>
    </row>
    <row r="2" spans="2:12" ht="20.25">
      <c r="B2" s="67" t="s">
        <v>1</v>
      </c>
      <c r="C2" s="67"/>
      <c r="D2" s="67"/>
      <c r="E2" s="67"/>
      <c r="F2" s="60"/>
      <c r="G2" s="60"/>
      <c r="I2" s="2"/>
      <c r="J2" s="2"/>
      <c r="K2" s="2"/>
    </row>
    <row r="3" spans="2:12" ht="31.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>
      <c r="B4" s="54" t="s">
        <v>3</v>
      </c>
      <c r="C4" s="55" t="s">
        <v>4</v>
      </c>
      <c r="D4" s="55" t="s">
        <v>5</v>
      </c>
      <c r="E4" s="48" t="s">
        <v>22</v>
      </c>
      <c r="F4" s="56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5" t="s">
        <v>14</v>
      </c>
      <c r="D9" s="75"/>
      <c r="E9" s="75"/>
      <c r="F9" s="75"/>
      <c r="G9" s="75"/>
      <c r="H9" s="75"/>
      <c r="I9" s="75"/>
      <c r="J9" s="75"/>
      <c r="K9" s="75"/>
    </row>
    <row r="10" spans="2:12" ht="39" customHeight="1">
      <c r="B10" s="48" t="s">
        <v>6</v>
      </c>
      <c r="C10" s="76" t="s">
        <v>7</v>
      </c>
      <c r="D10" s="77"/>
      <c r="E10" s="77"/>
      <c r="F10" s="61"/>
      <c r="G10" s="49" t="s">
        <v>24</v>
      </c>
      <c r="H10" s="50" t="s">
        <v>16</v>
      </c>
      <c r="I10" s="51" t="s">
        <v>17</v>
      </c>
      <c r="J10" s="52" t="s">
        <v>8</v>
      </c>
      <c r="K10" s="53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7" t="s">
        <v>33</v>
      </c>
      <c r="E12" s="44" t="s">
        <v>32</v>
      </c>
      <c r="F12" s="44" t="s">
        <v>26</v>
      </c>
      <c r="G12" s="44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65" t="s">
        <v>21</v>
      </c>
    </row>
    <row r="13" spans="2:12" ht="69.75" customHeight="1">
      <c r="B13" s="19" t="s">
        <v>20</v>
      </c>
      <c r="C13" s="31" t="s">
        <v>25</v>
      </c>
      <c r="D13" s="58" t="s">
        <v>29</v>
      </c>
      <c r="E13" s="44" t="s">
        <v>34</v>
      </c>
      <c r="F13" s="44" t="s">
        <v>27</v>
      </c>
      <c r="G13" s="44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65"/>
    </row>
    <row r="14" spans="2:12">
      <c r="B14" s="68" t="s">
        <v>10</v>
      </c>
      <c r="C14" s="69"/>
      <c r="D14" s="69"/>
      <c r="E14" s="69"/>
      <c r="F14" s="69"/>
      <c r="G14" s="69"/>
      <c r="H14" s="69"/>
      <c r="I14" s="69"/>
      <c r="J14" s="70"/>
      <c r="K14" s="23">
        <f>SUM(K12:K13)</f>
        <v>33600</v>
      </c>
    </row>
    <row r="15" spans="2:12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>
      <c r="B16" s="83" t="s">
        <v>11</v>
      </c>
      <c r="C16" s="84"/>
      <c r="D16" s="69"/>
      <c r="E16" s="84"/>
      <c r="F16" s="69"/>
      <c r="G16" s="69"/>
      <c r="H16" s="84"/>
      <c r="I16" s="84"/>
      <c r="J16" s="85"/>
      <c r="K16" s="23">
        <f>(K14)*E15</f>
        <v>2016</v>
      </c>
    </row>
    <row r="17" spans="2:11">
      <c r="B17" s="86"/>
      <c r="C17" s="87"/>
      <c r="D17" s="79"/>
      <c r="E17" s="87"/>
      <c r="F17" s="79"/>
      <c r="G17" s="79"/>
      <c r="H17" s="87"/>
      <c r="I17" s="87"/>
      <c r="J17" s="87"/>
      <c r="K17" s="88"/>
    </row>
    <row r="18" spans="2:11">
      <c r="B18" s="89" t="s">
        <v>12</v>
      </c>
      <c r="C18" s="89"/>
      <c r="D18" s="90"/>
      <c r="E18" s="89"/>
      <c r="F18" s="90"/>
      <c r="G18" s="90"/>
      <c r="H18" s="89"/>
      <c r="I18" s="89"/>
      <c r="J18" s="89"/>
      <c r="K18" s="25">
        <f>K14+K16</f>
        <v>35616</v>
      </c>
    </row>
    <row r="19" spans="2:11">
      <c r="B19" s="89"/>
      <c r="C19" s="89"/>
      <c r="D19" s="90"/>
      <c r="E19" s="89"/>
      <c r="F19" s="90"/>
      <c r="G19" s="90"/>
      <c r="H19" s="89"/>
      <c r="I19" s="89"/>
      <c r="J19" s="89"/>
      <c r="K19" s="25"/>
    </row>
  </sheetData>
  <mergeCells count="10">
    <mergeCell ref="B19:J19"/>
    <mergeCell ref="B1:E1"/>
    <mergeCell ref="B2:E2"/>
    <mergeCell ref="C9:K9"/>
    <mergeCell ref="C10:E10"/>
    <mergeCell ref="L12:L13"/>
    <mergeCell ref="B14:J14"/>
    <mergeCell ref="B16:J16"/>
    <mergeCell ref="B17:K17"/>
    <mergeCell ref="B18:J18"/>
  </mergeCells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报价（5期-所有领域）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2021-04-02T02:38:27Z</cp:lastPrinted>
  <dcterms:created xsi:type="dcterms:W3CDTF">2014-02-12T08:04:12Z</dcterms:created>
  <dcterms:modified xsi:type="dcterms:W3CDTF">2021-04-02T02:39:58Z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