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Hard" sheetId="22" r:id="rId1"/>
  </sheets>
  <definedNames>
    <definedName name="_xlnm.Print_Area" localSheetId="0">Hard!$A$1:$L$15</definedName>
  </definedNames>
  <calcPr calcId="144525"/>
</workbook>
</file>

<file path=xl/sharedStrings.xml><?xml version="1.0" encoding="utf-8"?>
<sst xmlns="http://schemas.openxmlformats.org/spreadsheetml/2006/main" count="52" uniqueCount="42">
  <si>
    <t>2021年运维赛诺菲KA e掌通续费-结算单</t>
  </si>
  <si>
    <t>公司：</t>
  </si>
  <si>
    <t>赛诺菲（中国）投资有限公司上海分公司</t>
  </si>
  <si>
    <t>供应商：</t>
  </si>
  <si>
    <t>上海麦田公共关系咨询有限公司</t>
  </si>
  <si>
    <t>Digital</t>
  </si>
  <si>
    <t>项目</t>
  </si>
  <si>
    <t>内容</t>
  </si>
  <si>
    <t>人员</t>
  </si>
  <si>
    <t>单位</t>
  </si>
  <si>
    <t>次数</t>
  </si>
  <si>
    <t>数量</t>
  </si>
  <si>
    <t>单价</t>
  </si>
  <si>
    <t>总价</t>
  </si>
  <si>
    <t>备注</t>
  </si>
  <si>
    <t>1.0 平台技术运维</t>
  </si>
  <si>
    <t>软件维护服务费</t>
  </si>
  <si>
    <t>微信菜单、关键词维护，平台日常菜单维护，程序升级/改动，BUG修改；1、软件系统本身出错，提供因软件本身问题（如bug引起的问题）的维护服务
2、甲方因操作错误引起的系统故障及数据出错，乙方提供软件的数据维护（如导入的题库未按要求格式书写，导致批量导入错误）
3、乙方服务人员通过电话、微信向甲方或用户提供技术问题解答
4、对甲方提出的不涉及二次程序开发部分进行修改，如文字，图片
5、数据库经过长期的运行,需要调整数据库性能,使之进入最优化状态。数据库中的数据是最重要的,这些数据库如果丢失,损失是巨大的,因此需要定期来备份数据库,以防万一，数据将进行每日备份</t>
  </si>
  <si>
    <t>维护升级改动所需时间：每周3小时，每月总计12小时，1-6月</t>
  </si>
  <si>
    <t>Digital - HTML/Flash Developer</t>
  </si>
  <si>
    <t>小时</t>
  </si>
  <si>
    <t>包含规则文字修改</t>
  </si>
  <si>
    <t xml:space="preserve"> </t>
  </si>
  <si>
    <t>数据报告</t>
  </si>
  <si>
    <t>常规周报整理，数据统计，排名统计</t>
  </si>
  <si>
    <t>每个月4小时，7-12月</t>
  </si>
  <si>
    <t xml:space="preserve">  </t>
  </si>
  <si>
    <t>新员工权限开通</t>
  </si>
  <si>
    <t>权限查看，及登录问题</t>
  </si>
  <si>
    <t>每个月1小时，7-12月</t>
  </si>
  <si>
    <t>题库更新（技术端）</t>
  </si>
  <si>
    <t>平台上传及题库分类</t>
  </si>
  <si>
    <t>2.0 平台服务器</t>
  </si>
  <si>
    <t>服务器租赁</t>
  </si>
  <si>
    <t>推荐：4核Intel Xeon(Skylake) Platinum 8163，8G内存，35G独享宽带，50G系统盘，1000G硬盘， Win2008 r2 64位以实际购买阿里云服务器为准
总下行速度为4480K/S  如10人同时观看为448k/s，基本可以满足10人同时在线观看，同时支持更多人同时在线观看，速度相对较慢。</t>
  </si>
  <si>
    <t>3058/月+10%的代采购费和操作费=3363.8/月</t>
  </si>
  <si>
    <t>月</t>
  </si>
  <si>
    <t>服务器维护</t>
  </si>
  <si>
    <t>服务器及软件安全维护。1、因互联网及系统的发展，及时对服务器补漏洞，以免数据外泄
2、因硬件或系统原因造成本软件重装，乙方重新安装
3、因网络不通、网络攻击、系统重装、计算机病毒感染等引起的问题，乙方将提供维护服务
5、服务器定时重启，优化数据库。繁忙的数据库在一个月内可能产生3%-5%的碎片。</t>
  </si>
  <si>
    <t>3.0 税</t>
  </si>
  <si>
    <t>税费</t>
  </si>
  <si>
    <t>Hard Total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</si>
</sst>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  <numFmt numFmtId="42" formatCode="_ &quot;￥&quot;* #,##0_ ;_ &quot;￥&quot;* \-#,##0_ ;_ &quot;￥&quot;* &quot;-&quot;_ ;_ @_ "/>
    <numFmt numFmtId="177" formatCode="_ &quot;￥&quot;* #,##0.00_ ;_ &quot;￥&quot;* \-#,##0.00_ ;_ &quot;￥&quot;* \-??_ ;_ @_ "/>
    <numFmt numFmtId="178" formatCode="0_);\(0\)"/>
    <numFmt numFmtId="179" formatCode="#,##0.00_ "/>
  </numFmts>
  <fonts count="52">
    <font>
      <sz val="12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6"/>
      <name val="微软雅黑"/>
      <charset val="134"/>
    </font>
    <font>
      <sz val="12"/>
      <color theme="0" tint="-0.149998474074526"/>
      <name val="微软雅黑"/>
      <charset val="134"/>
    </font>
    <font>
      <b/>
      <i/>
      <sz val="12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0"/>
      <name val="Verdana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30" borderId="22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22" fillId="17" borderId="20" applyNumberFormat="0" applyAlignment="0" applyProtection="0">
      <alignment vertical="center"/>
    </xf>
    <xf numFmtId="0" fontId="37" fillId="43" borderId="25" applyNumberFormat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/>
    <xf numFmtId="0" fontId="24" fillId="42" borderId="0" applyNumberFormat="0" applyBorder="0" applyAlignment="0" applyProtection="0">
      <alignment vertical="center"/>
    </xf>
    <xf numFmtId="0" fontId="27" fillId="0" borderId="0"/>
    <xf numFmtId="0" fontId="24" fillId="4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42" fillId="0" borderId="0"/>
    <xf numFmtId="0" fontId="43" fillId="0" borderId="27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5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6" fillId="51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48" fillId="54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51" fillId="44" borderId="21" applyNumberFormat="0" applyAlignment="0" applyProtection="0">
      <alignment vertical="center"/>
    </xf>
    <xf numFmtId="0" fontId="27" fillId="59" borderId="32" applyNumberFormat="0" applyFont="0" applyAlignment="0" applyProtection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78" fontId="6" fillId="4" borderId="3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178" fontId="1" fillId="5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43" fontId="7" fillId="0" borderId="9" xfId="1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3" fontId="7" fillId="0" borderId="10" xfId="10" applyFont="1" applyFill="1" applyBorder="1" applyAlignment="1">
      <alignment horizontal="center" vertical="center"/>
    </xf>
    <xf numFmtId="43" fontId="7" fillId="0" borderId="11" xfId="10" applyFont="1" applyFill="1" applyBorder="1" applyAlignment="1">
      <alignment horizontal="center" vertical="center"/>
    </xf>
    <xf numFmtId="0" fontId="7" fillId="0" borderId="6" xfId="81" applyFont="1" applyBorder="1" applyAlignment="1">
      <alignment horizontal="left" vertical="center"/>
    </xf>
    <xf numFmtId="0" fontId="7" fillId="0" borderId="6" xfId="8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6" xfId="81" applyFont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left" vertical="center" wrapText="1"/>
    </xf>
    <xf numFmtId="176" fontId="8" fillId="0" borderId="13" xfId="0" applyNumberFormat="1" applyFont="1" applyFill="1" applyBorder="1" applyAlignment="1">
      <alignment horizontal="left" vertical="center" wrapText="1"/>
    </xf>
    <xf numFmtId="179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78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78" fontId="6" fillId="4" borderId="15" xfId="0" applyNumberFormat="1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vertical="center"/>
    </xf>
    <xf numFmtId="179" fontId="11" fillId="5" borderId="8" xfId="0" applyNumberFormat="1" applyFont="1" applyFill="1" applyBorder="1" applyAlignment="1">
      <alignment horizontal="right"/>
    </xf>
    <xf numFmtId="0" fontId="1" fillId="7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7" fillId="0" borderId="12" xfId="0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79" fontId="9" fillId="2" borderId="12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百分比" xfId="12" builtinId="5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40% - 强调文字颜色 4 2" xfId="28"/>
    <cellStyle name="20% - 强调文字颜色 6" xfId="29" builtinId="50"/>
    <cellStyle name="强调文字颜色 2" xfId="30" builtinId="33"/>
    <cellStyle name="链接单元格" xfId="31" builtinId="24"/>
    <cellStyle name="40% - 强调文字颜色 1 2" xfId="32"/>
    <cellStyle name="汇总" xfId="33" builtinId="25"/>
    <cellStyle name="好" xfId="34" builtinId="26"/>
    <cellStyle name="40% - 强调文字颜色 2 2" xfId="35"/>
    <cellStyle name="适中" xfId="36" builtinId="28"/>
    <cellStyle name="20% - 强调文字颜色 5" xfId="37" builtinId="46"/>
    <cellStyle name="强调文字颜色 1" xfId="38" builtinId="29"/>
    <cellStyle name="40% - 强调文字颜色 5 2" xfId="39"/>
    <cellStyle name="20% - 强调文字颜色 1" xfId="40" builtinId="30"/>
    <cellStyle name="40% - 强调文字颜色 1" xfId="41" builtinId="31"/>
    <cellStyle name="输出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适中 2" xfId="53"/>
    <cellStyle name="40% - 强调文字颜色 6" xfId="54" builtinId="51"/>
    <cellStyle name="40% - 强调文字颜色 6 2" xfId="55"/>
    <cellStyle name="60% - 强调文字颜色 6" xfId="56" builtinId="52"/>
    <cellStyle name="常规 3" xfId="57"/>
    <cellStyle name="20% - 强调文字颜色 4 2" xfId="58"/>
    <cellStyle name="0,0_x000a__x000a_NA_x000a__x000a_" xfId="59"/>
    <cellStyle name="20% - 强调文字颜色 2 2" xfId="60"/>
    <cellStyle name="20% - 强调文字颜色 3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Normal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2" xfId="78"/>
    <cellStyle name="常规 24" xfId="79"/>
    <cellStyle name="常规 27" xfId="80"/>
    <cellStyle name="常规 3 3" xfId="81"/>
    <cellStyle name="常规 7" xfId="82"/>
    <cellStyle name="常规 8" xfId="83"/>
    <cellStyle name="常规 9" xfId="84"/>
    <cellStyle name="好 2" xfId="85"/>
    <cellStyle name="汇总 2" xfId="86"/>
    <cellStyle name="货币 2" xfId="87"/>
    <cellStyle name="检查单元格 2" xfId="88"/>
    <cellStyle name="解释性文本 2" xfId="89"/>
    <cellStyle name="警告文本 2" xfId="90"/>
    <cellStyle name="链接单元格 2" xfId="91"/>
    <cellStyle name="强调文字颜色 1 2" xfId="92"/>
    <cellStyle name="强调文字颜色 2 2" xfId="93"/>
    <cellStyle name="强调文字颜色 3 2" xfId="94"/>
    <cellStyle name="强调文字颜色 4 2" xfId="95"/>
    <cellStyle name="强调文字颜色 5 2" xfId="96"/>
    <cellStyle name="强调文字颜色 6 2" xfId="97"/>
    <cellStyle name="输入 2" xfId="98"/>
    <cellStyle name="注释 2" xfId="9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70" zoomScaleNormal="70" zoomScaleSheetLayoutView="55" workbookViewId="0">
      <selection activeCell="E18" sqref="E18"/>
    </sheetView>
  </sheetViews>
  <sheetFormatPr defaultColWidth="8.875" defaultRowHeight="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ht="45.75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45.75" customHeight="1" spans="2:12">
      <c r="B2" s="4" t="s">
        <v>1</v>
      </c>
      <c r="C2" s="5" t="s">
        <v>2</v>
      </c>
      <c r="D2" s="6"/>
      <c r="E2" s="6"/>
      <c r="F2" s="6" t="s">
        <v>3</v>
      </c>
      <c r="G2" s="5" t="s">
        <v>4</v>
      </c>
      <c r="H2" s="6"/>
      <c r="I2" s="6"/>
      <c r="J2" s="6"/>
      <c r="K2" s="6"/>
      <c r="L2" s="6"/>
    </row>
    <row r="3" s="1" customFormat="1" ht="21" customHeight="1" spans="1:12">
      <c r="A3" s="7"/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16.5" spans="1:12">
      <c r="A4" s="7"/>
      <c r="B4" s="10" t="s">
        <v>6</v>
      </c>
      <c r="C4" s="11" t="s">
        <v>7</v>
      </c>
      <c r="D4" s="12"/>
      <c r="E4" s="13"/>
      <c r="F4" s="14" t="s">
        <v>8</v>
      </c>
      <c r="G4" s="14" t="s">
        <v>9</v>
      </c>
      <c r="H4" s="14" t="s">
        <v>10</v>
      </c>
      <c r="I4" s="37" t="s">
        <v>11</v>
      </c>
      <c r="J4" s="38" t="s">
        <v>12</v>
      </c>
      <c r="K4" s="39" t="s">
        <v>13</v>
      </c>
      <c r="L4" s="39" t="s">
        <v>14</v>
      </c>
    </row>
    <row r="5" s="1" customFormat="1" ht="16.5" spans="1:12">
      <c r="A5" s="7"/>
      <c r="B5" s="15" t="s">
        <v>15</v>
      </c>
      <c r="C5" s="16"/>
      <c r="D5" s="16"/>
      <c r="E5" s="16"/>
      <c r="F5" s="17"/>
      <c r="G5" s="17"/>
      <c r="H5" s="17"/>
      <c r="I5" s="40"/>
      <c r="J5" s="40"/>
      <c r="K5" s="41">
        <f>SUM(K6:K9)</f>
        <v>50652</v>
      </c>
      <c r="L5" s="42"/>
    </row>
    <row r="6" s="2" customFormat="1" ht="39" customHeight="1" spans="1:15">
      <c r="A6" s="18"/>
      <c r="B6" s="19"/>
      <c r="C6" s="20" t="s">
        <v>16</v>
      </c>
      <c r="D6" s="20" t="s">
        <v>17</v>
      </c>
      <c r="E6" s="20" t="s">
        <v>18</v>
      </c>
      <c r="F6" s="21" t="s">
        <v>19</v>
      </c>
      <c r="G6" s="22" t="s">
        <v>20</v>
      </c>
      <c r="H6" s="22">
        <v>6</v>
      </c>
      <c r="I6" s="22">
        <v>12</v>
      </c>
      <c r="J6" s="22">
        <v>402</v>
      </c>
      <c r="K6" s="22">
        <f>SUM(H6*I6*J6)</f>
        <v>28944</v>
      </c>
      <c r="L6" s="43" t="s">
        <v>21</v>
      </c>
      <c r="O6" s="2" t="s">
        <v>22</v>
      </c>
    </row>
    <row r="7" s="2" customFormat="1" ht="39" customHeight="1" spans="1:12">
      <c r="A7" s="18"/>
      <c r="B7" s="23"/>
      <c r="C7" s="20" t="s">
        <v>23</v>
      </c>
      <c r="D7" s="20" t="s">
        <v>24</v>
      </c>
      <c r="E7" s="20" t="s">
        <v>25</v>
      </c>
      <c r="F7" s="21" t="s">
        <v>19</v>
      </c>
      <c r="G7" s="22" t="s">
        <v>20</v>
      </c>
      <c r="H7" s="22">
        <v>6</v>
      </c>
      <c r="I7" s="22">
        <v>4</v>
      </c>
      <c r="J7" s="22">
        <v>402</v>
      </c>
      <c r="K7" s="22">
        <f t="shared" ref="K7:K9" si="0">SUM(H7*I7*J7)</f>
        <v>9648</v>
      </c>
      <c r="L7" s="44" t="s">
        <v>26</v>
      </c>
    </row>
    <row r="8" s="2" customFormat="1" ht="39" customHeight="1" spans="1:12">
      <c r="A8" s="18"/>
      <c r="B8" s="23"/>
      <c r="C8" s="20" t="s">
        <v>27</v>
      </c>
      <c r="D8" s="20" t="s">
        <v>28</v>
      </c>
      <c r="E8" s="20" t="s">
        <v>29</v>
      </c>
      <c r="F8" s="21" t="s">
        <v>19</v>
      </c>
      <c r="G8" s="22" t="s">
        <v>20</v>
      </c>
      <c r="H8" s="22">
        <v>6</v>
      </c>
      <c r="I8" s="22">
        <v>1</v>
      </c>
      <c r="J8" s="22">
        <v>402</v>
      </c>
      <c r="K8" s="22">
        <f t="shared" si="0"/>
        <v>2412</v>
      </c>
      <c r="L8" s="44"/>
    </row>
    <row r="9" s="2" customFormat="1" ht="39" customHeight="1" spans="1:12">
      <c r="A9" s="18"/>
      <c r="B9" s="24"/>
      <c r="C9" s="25" t="s">
        <v>30</v>
      </c>
      <c r="D9" s="26" t="s">
        <v>31</v>
      </c>
      <c r="E9" s="20" t="s">
        <v>25</v>
      </c>
      <c r="F9" s="21" t="s">
        <v>19</v>
      </c>
      <c r="G9" s="22" t="s">
        <v>20</v>
      </c>
      <c r="H9" s="22">
        <v>6</v>
      </c>
      <c r="I9" s="22">
        <v>4</v>
      </c>
      <c r="J9" s="22">
        <v>402</v>
      </c>
      <c r="K9" s="22">
        <f t="shared" si="0"/>
        <v>9648</v>
      </c>
      <c r="L9" s="44"/>
    </row>
    <row r="10" s="1" customFormat="1" ht="16.5" spans="1:12">
      <c r="A10" s="7"/>
      <c r="B10" s="15" t="s">
        <v>32</v>
      </c>
      <c r="C10" s="16"/>
      <c r="D10" s="16"/>
      <c r="E10" s="16"/>
      <c r="F10" s="17"/>
      <c r="G10" s="17"/>
      <c r="H10" s="17"/>
      <c r="I10" s="40"/>
      <c r="J10" s="40"/>
      <c r="K10" s="41">
        <f>SUM(K11:K12)</f>
        <v>29830.8</v>
      </c>
      <c r="L10" s="42"/>
    </row>
    <row r="11" s="2" customFormat="1" ht="122.25" customHeight="1" spans="1:12">
      <c r="A11" s="18"/>
      <c r="B11" s="23"/>
      <c r="C11" s="25" t="s">
        <v>33</v>
      </c>
      <c r="D11" s="26" t="s">
        <v>34</v>
      </c>
      <c r="E11" s="27" t="s">
        <v>35</v>
      </c>
      <c r="G11" s="22" t="s">
        <v>36</v>
      </c>
      <c r="H11" s="22">
        <v>1</v>
      </c>
      <c r="I11" s="22">
        <v>6</v>
      </c>
      <c r="J11" s="22">
        <v>3363.8</v>
      </c>
      <c r="K11" s="45">
        <f t="shared" ref="K11:K12" si="1">SUM(H11*I11*J11)</f>
        <v>20182.8</v>
      </c>
      <c r="L11" s="44"/>
    </row>
    <row r="12" s="2" customFormat="1" ht="116.25" customHeight="1" spans="1:12">
      <c r="A12" s="18"/>
      <c r="B12" s="23"/>
      <c r="C12" s="25" t="s">
        <v>37</v>
      </c>
      <c r="D12" s="28" t="s">
        <v>38</v>
      </c>
      <c r="E12" s="25" t="s">
        <v>25</v>
      </c>
      <c r="F12" s="21" t="s">
        <v>19</v>
      </c>
      <c r="G12" s="22" t="s">
        <v>20</v>
      </c>
      <c r="H12" s="22">
        <v>6</v>
      </c>
      <c r="I12" s="22">
        <v>4</v>
      </c>
      <c r="J12" s="22">
        <v>402</v>
      </c>
      <c r="K12" s="45">
        <f t="shared" si="1"/>
        <v>9648</v>
      </c>
      <c r="L12" s="44"/>
    </row>
    <row r="13" s="1" customFormat="1" ht="16.5" spans="1:12">
      <c r="A13" s="7"/>
      <c r="B13" s="15" t="s">
        <v>39</v>
      </c>
      <c r="C13" s="16"/>
      <c r="D13" s="16"/>
      <c r="E13" s="16"/>
      <c r="F13" s="17"/>
      <c r="G13" s="17"/>
      <c r="H13" s="17"/>
      <c r="I13" s="40"/>
      <c r="J13" s="40"/>
      <c r="K13" s="41">
        <f>SUM(K14)</f>
        <v>5447.6392836</v>
      </c>
      <c r="L13" s="42"/>
    </row>
    <row r="14" s="2" customFormat="1" ht="51.75" customHeight="1" spans="1:12">
      <c r="A14" s="18"/>
      <c r="B14" s="29"/>
      <c r="C14" s="30" t="s">
        <v>40</v>
      </c>
      <c r="D14" s="31">
        <v>0.067687</v>
      </c>
      <c r="E14" s="32"/>
      <c r="F14" s="22"/>
      <c r="G14" s="22"/>
      <c r="H14" s="22"/>
      <c r="I14" s="22"/>
      <c r="J14" s="22"/>
      <c r="K14" s="46">
        <f>SUM(K5+K10)*D14</f>
        <v>5447.6392836</v>
      </c>
      <c r="L14" s="44"/>
    </row>
    <row r="15" ht="22.5" spans="2:12">
      <c r="B15" s="33" t="s">
        <v>41</v>
      </c>
      <c r="C15" s="34"/>
      <c r="D15" s="35"/>
      <c r="E15" s="36"/>
      <c r="F15" s="34"/>
      <c r="G15" s="34"/>
      <c r="H15" s="34"/>
      <c r="I15" s="34"/>
      <c r="J15" s="34"/>
      <c r="K15" s="47">
        <f>SUM(K5+K10+K13)</f>
        <v>85930.4392836</v>
      </c>
      <c r="L15" s="48"/>
    </row>
    <row r="16" spans="11:11">
      <c r="K16" s="49"/>
    </row>
  </sheetData>
  <mergeCells count="6">
    <mergeCell ref="B1:L1"/>
    <mergeCell ref="B3:L3"/>
    <mergeCell ref="C4:E4"/>
    <mergeCell ref="D14:E14"/>
    <mergeCell ref="D15:E15"/>
    <mergeCell ref="B6:B9"/>
  </mergeCells>
  <pageMargins left="0.7" right="0.7" top="0.75" bottom="0.75" header="0.3" footer="0.3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凯文</cp:lastModifiedBy>
  <dcterms:created xsi:type="dcterms:W3CDTF">2011-07-13T09:29:00Z</dcterms:created>
  <cp:lastPrinted>2013-07-16T11:40:00Z</cp:lastPrinted>
  <dcterms:modified xsi:type="dcterms:W3CDTF">2022-02-17T06:06:47Z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C144801DAA72439AA3A317C777AA8FCA</vt:lpwstr>
  </property>
  <property fmtid="{D5CDD505-2E9C-101B-9397-08002B2CF9AE}" pid="4" name="KSOProductBuildVer">
    <vt:lpwstr>2052-11.1.0.11294</vt:lpwstr>
  </property>
</Properties>
</file>