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0490" windowHeight="7755"/>
  </bookViews>
  <sheets>
    <sheet name="Hard" sheetId="22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22" l="1"/>
  <c r="K6" i="22"/>
  <c r="K7" i="22"/>
  <c r="K8" i="22"/>
  <c r="K10" i="22"/>
  <c r="K11" i="22"/>
  <c r="K9" i="22"/>
  <c r="K4" i="22"/>
  <c r="K13" i="22"/>
  <c r="K12" i="22"/>
  <c r="K14" i="22"/>
</calcChain>
</file>

<file path=xl/sharedStrings.xml><?xml version="1.0" encoding="utf-8"?>
<sst xmlns="http://schemas.openxmlformats.org/spreadsheetml/2006/main" count="48" uniqueCount="39">
  <si>
    <t>人员</t>
    <phoneticPr fontId="2" type="noConversion"/>
  </si>
  <si>
    <t>单价</t>
    <phoneticPr fontId="2" type="noConversion"/>
  </si>
  <si>
    <t>总价</t>
    <phoneticPr fontId="2" type="noConversion"/>
  </si>
  <si>
    <t>项目</t>
    <phoneticPr fontId="2" type="noConversion"/>
  </si>
  <si>
    <t>内容</t>
    <phoneticPr fontId="2" type="noConversion"/>
  </si>
  <si>
    <t>数量</t>
    <phoneticPr fontId="2" type="noConversion"/>
  </si>
  <si>
    <t>单位</t>
    <phoneticPr fontId="2" type="noConversion"/>
  </si>
  <si>
    <t>小时</t>
    <phoneticPr fontId="2" type="noConversion"/>
  </si>
  <si>
    <t>次数</t>
    <phoneticPr fontId="2" type="noConversion"/>
  </si>
  <si>
    <t>Hard Total</t>
    <phoneticPr fontId="2" type="noConversion"/>
  </si>
  <si>
    <t>税费</t>
    <phoneticPr fontId="2" type="noConversion"/>
  </si>
  <si>
    <t>Digital - HTML/Flash Developer</t>
    <phoneticPr fontId="2" type="noConversion"/>
  </si>
  <si>
    <t>备注</t>
    <phoneticPr fontId="2" type="noConversion"/>
  </si>
  <si>
    <t xml:space="preserve"> </t>
    <phoneticPr fontId="2" type="noConversion"/>
  </si>
  <si>
    <t>软件维护服务费</t>
    <phoneticPr fontId="2" type="noConversion"/>
  </si>
  <si>
    <t>月</t>
    <phoneticPr fontId="2" type="noConversion"/>
  </si>
  <si>
    <t>数据报告</t>
    <phoneticPr fontId="2" type="noConversion"/>
  </si>
  <si>
    <t>新员工权限开通</t>
    <phoneticPr fontId="2" type="noConversion"/>
  </si>
  <si>
    <t>权限查看，及登录问题</t>
    <phoneticPr fontId="2" type="noConversion"/>
  </si>
  <si>
    <t>2.0 平台服务器</t>
    <phoneticPr fontId="2" type="noConversion"/>
  </si>
  <si>
    <t xml:space="preserve">  </t>
    <phoneticPr fontId="2" type="noConversion"/>
  </si>
  <si>
    <t>包含规则文字修改</t>
    <phoneticPr fontId="2" type="noConversion"/>
  </si>
  <si>
    <t>服务器租赁</t>
    <phoneticPr fontId="2" type="noConversion"/>
  </si>
  <si>
    <t>服务器维护</t>
    <phoneticPr fontId="2" type="noConversion"/>
  </si>
  <si>
    <t>3058/月+10%的代采购费和操作费=3363.8/月</t>
    <phoneticPr fontId="2" type="noConversion"/>
  </si>
  <si>
    <t>Digital</t>
    <phoneticPr fontId="2" type="noConversion"/>
  </si>
  <si>
    <t>平台上传及题库分类</t>
    <phoneticPr fontId="2" type="noConversion"/>
  </si>
  <si>
    <t>题库更新（技术端）</t>
    <phoneticPr fontId="2" type="noConversion"/>
  </si>
  <si>
    <t>1.0 平台技术运维</t>
    <phoneticPr fontId="2" type="noConversion"/>
  </si>
  <si>
    <t>3.0 税</t>
    <phoneticPr fontId="2" type="noConversion"/>
  </si>
  <si>
    <t>推荐：4核Intel Xeon(Skylake) Platinum 8163，8G内存，35G独享宽带，50G系统盘，1000G硬盘， Win2008 r2 64位以实际购买阿里云服务器为准
总下行速度为4480K/S  如10人同时观看为448k/s，基本可以满足10人同时在线观看，同时支持更多人同时在线观看，速度相对较慢。</t>
    <phoneticPr fontId="2" type="noConversion"/>
  </si>
  <si>
    <t>服务器及软件安全维护。1、因互联网及系统的发展，及时对服务器补漏洞，以免数据外泄
2、因硬件或系统原因造成本软件重装，乙方重新安装
3、因网络不通、网络攻击、系统重装、计算机病毒感染等引起的问题，乙方将提供维护服务
5、服务器定时重启，优化数据库。繁忙的数据库在一个月内可能产生3%-5%的碎片。</t>
    <phoneticPr fontId="2" type="noConversion"/>
  </si>
  <si>
    <t>2021年运维赛诺菲KA e掌通续费-报价单</t>
    <phoneticPr fontId="2" type="noConversion"/>
  </si>
  <si>
    <t>维护升级改动所需时间：每周3小时，每月总计12小时，1-6月</t>
    <phoneticPr fontId="2" type="noConversion"/>
  </si>
  <si>
    <t>每个月4小时，1-6月</t>
    <phoneticPr fontId="2" type="noConversion"/>
  </si>
  <si>
    <t>每个月1小时，1-6月</t>
    <phoneticPr fontId="2" type="noConversion"/>
  </si>
  <si>
    <t>每个月4小时，1-6月</t>
    <phoneticPr fontId="2" type="noConversion"/>
  </si>
  <si>
    <t>微信菜单、关键词维护，平台日常菜单维护，程序升级/改动，BUG修改；1、软件系统本身出错，提供因软件本身问题（如bug引起的问题）的维护服务
2、甲方因操作错误引起的系统故障及数据出错，乙方提供软件的数据维护（如导入的题库未按要求格式书写，导致批量导入错误）
3、乙方服务人员通过电话、微信向甲方或用户提供技术问题解答
4、对甲方提出的不涉及二次程序开发部分进行修改，如文字，图片
5、数据库经过长期的运行,需要调整数据库性能,使之进入最优化状态。数据库中的数据是最重要的,这些数据库如果丢失,损失是巨大的,因此需要定期来备份数据库,以防万一，数据将进行每日备份</t>
    <phoneticPr fontId="2" type="noConversion"/>
  </si>
  <si>
    <t>常规周报整理，数据统计，排名统计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</si>
</sst>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 "/>
    <numFmt numFmtId="178" formatCode="_ &quot;￥&quot;* #,##0.00_ ;_ &quot;￥&quot;* \-#,##0.00_ ;_ &quot;￥&quot;* \-??_ ;_ @_ "/>
    <numFmt numFmtId="179" formatCode="0.0000%"/>
  </numFmts>
  <fonts count="4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1">
    <xf numFmtId="0" fontId="0" fillId="0" borderId="0"/>
    <xf numFmtId="0" fontId="5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8" fillId="0" borderId="0"/>
    <xf numFmtId="0" fontId="1" fillId="0" borderId="0">
      <alignment vertical="center"/>
    </xf>
    <xf numFmtId="43" fontId="39" fillId="0" borderId="0" applyFont="0" applyFill="0" applyBorder="0" applyAlignment="0" applyProtection="0">
      <alignment vertical="center"/>
    </xf>
  </cellStyleXfs>
  <cellXfs count="49"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30" fillId="24" borderId="11" xfId="0" applyFont="1" applyFill="1" applyBorder="1" applyAlignment="1">
      <alignment horizontal="center" vertical="center" wrapText="1"/>
    </xf>
    <xf numFmtId="176" fontId="30" fillId="24" borderId="15" xfId="0" applyNumberFormat="1" applyFont="1" applyFill="1" applyBorder="1" applyAlignment="1">
      <alignment horizontal="center" vertical="center" wrapText="1"/>
    </xf>
    <xf numFmtId="176" fontId="30" fillId="24" borderId="12" xfId="0" applyNumberFormat="1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176" fontId="30" fillId="24" borderId="1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176" fontId="28" fillId="25" borderId="10" xfId="0" applyNumberFormat="1" applyFont="1" applyFill="1" applyBorder="1" applyAlignment="1">
      <alignment horizontal="right" vertical="center"/>
    </xf>
    <xf numFmtId="0" fontId="31" fillId="26" borderId="10" xfId="0" applyFont="1" applyFill="1" applyBorder="1" applyAlignment="1">
      <alignment vertical="center"/>
    </xf>
    <xf numFmtId="0" fontId="29" fillId="25" borderId="14" xfId="0" applyFont="1" applyFill="1" applyBorder="1" applyAlignment="1">
      <alignment horizontal="left" vertical="center"/>
    </xf>
    <xf numFmtId="0" fontId="33" fillId="0" borderId="0" xfId="0" applyFont="1"/>
    <xf numFmtId="0" fontId="34" fillId="0" borderId="16" xfId="0" applyFont="1" applyFill="1" applyBorder="1" applyAlignment="1">
      <alignment vertical="center"/>
    </xf>
    <xf numFmtId="0" fontId="35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center" vertical="center"/>
    </xf>
    <xf numFmtId="177" fontId="36" fillId="27" borderId="16" xfId="0" applyNumberFormat="1" applyFont="1" applyFill="1" applyBorder="1" applyAlignment="1">
      <alignment vertical="center"/>
    </xf>
    <xf numFmtId="0" fontId="36" fillId="27" borderId="16" xfId="0" applyFont="1" applyFill="1" applyBorder="1" applyAlignment="1">
      <alignment vertical="center"/>
    </xf>
    <xf numFmtId="0" fontId="34" fillId="0" borderId="16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left" vertical="center"/>
    </xf>
    <xf numFmtId="0" fontId="35" fillId="0" borderId="16" xfId="0" applyFont="1" applyFill="1" applyBorder="1" applyAlignment="1">
      <alignment horizontal="center" vertical="center" wrapText="1"/>
    </xf>
    <xf numFmtId="177" fontId="32" fillId="25" borderId="10" xfId="0" applyNumberFormat="1" applyFont="1" applyFill="1" applyBorder="1" applyAlignment="1">
      <alignment horizontal="right"/>
    </xf>
    <xf numFmtId="0" fontId="34" fillId="0" borderId="17" xfId="0" applyFont="1" applyFill="1" applyBorder="1" applyAlignment="1">
      <alignment horizontal="center" vertical="center"/>
    </xf>
    <xf numFmtId="1" fontId="34" fillId="0" borderId="17" xfId="0" applyNumberFormat="1" applyFont="1" applyFill="1" applyBorder="1" applyAlignment="1">
      <alignment horizontal="center" vertical="center"/>
    </xf>
    <xf numFmtId="177" fontId="36" fillId="27" borderId="17" xfId="0" applyNumberFormat="1" applyFont="1" applyFill="1" applyBorder="1" applyAlignment="1">
      <alignment vertical="center"/>
    </xf>
    <xf numFmtId="0" fontId="28" fillId="26" borderId="16" xfId="0" applyFont="1" applyFill="1" applyBorder="1" applyAlignment="1">
      <alignment vertical="center"/>
    </xf>
    <xf numFmtId="0" fontId="33" fillId="0" borderId="16" xfId="0" applyFont="1" applyBorder="1" applyAlignment="1"/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43" fontId="34" fillId="0" borderId="21" xfId="120" applyFont="1" applyFill="1" applyBorder="1" applyAlignment="1">
      <alignment horizontal="center" vertical="center"/>
    </xf>
    <xf numFmtId="0" fontId="35" fillId="29" borderId="16" xfId="0" applyFont="1" applyFill="1" applyBorder="1" applyAlignment="1">
      <alignment horizontal="left" vertical="center" wrapText="1"/>
    </xf>
    <xf numFmtId="0" fontId="34" fillId="0" borderId="16" xfId="119" applyFont="1" applyBorder="1" applyAlignment="1">
      <alignment horizontal="left" vertical="center"/>
    </xf>
    <xf numFmtId="0" fontId="34" fillId="0" borderId="16" xfId="119" applyFont="1" applyFill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/>
    </xf>
    <xf numFmtId="0" fontId="34" fillId="0" borderId="16" xfId="119" applyFont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29" fillId="28" borderId="22" xfId="0" applyFont="1" applyFill="1" applyBorder="1" applyAlignment="1">
      <alignment horizontal="center" vertical="center"/>
    </xf>
    <xf numFmtId="0" fontId="29" fillId="28" borderId="0" xfId="0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8" xfId="0" applyFont="1" applyFill="1" applyBorder="1" applyAlignment="1">
      <alignment horizontal="center" vertical="center"/>
    </xf>
    <xf numFmtId="179" fontId="35" fillId="0" borderId="17" xfId="0" applyNumberFormat="1" applyFont="1" applyFill="1" applyBorder="1" applyAlignment="1">
      <alignment horizontal="left" vertical="center" wrapText="1"/>
    </xf>
    <xf numFmtId="179" fontId="35" fillId="0" borderId="18" xfId="0" applyNumberFormat="1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43" fontId="34" fillId="0" borderId="23" xfId="120" applyFont="1" applyFill="1" applyBorder="1" applyAlignment="1">
      <alignment horizontal="center" vertical="center"/>
    </xf>
    <xf numFmtId="43" fontId="34" fillId="0" borderId="21" xfId="120" applyFont="1" applyFill="1" applyBorder="1" applyAlignment="1">
      <alignment horizontal="center" vertical="center"/>
    </xf>
    <xf numFmtId="43" fontId="34" fillId="0" borderId="24" xfId="120" applyFont="1" applyFill="1" applyBorder="1" applyAlignment="1">
      <alignment horizontal="center" vertical="center"/>
    </xf>
  </cellXfs>
  <cellStyles count="121">
    <cellStyle name="_ET_STYLE_NoName_00_" xfId="1"/>
    <cellStyle name="0,0_x000a__x000a_NA_x000a__x000a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Normal 2" xfId="118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2" xfId="27"/>
    <cellStyle name="常规 24" xfId="28"/>
    <cellStyle name="常规 27" xfId="29"/>
    <cellStyle name="常规 3" xfId="30"/>
    <cellStyle name="常规 3 3" xfId="119"/>
    <cellStyle name="常规 7" xfId="31"/>
    <cellStyle name="常规 8" xfId="32"/>
    <cellStyle name="常规 9" xfId="33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好 2" xfId="34"/>
    <cellStyle name="汇总 2" xfId="35"/>
    <cellStyle name="货币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120" builtinId="3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注释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80" zoomScaleNormal="80" workbookViewId="0">
      <selection activeCell="K11" sqref="K11"/>
    </sheetView>
  </sheetViews>
  <sheetFormatPr defaultColWidth="8.875" defaultRowHeight="14.25" x14ac:dyDescent="0.15"/>
  <cols>
    <col min="2" max="2" width="13.25" customWidth="1"/>
    <col min="3" max="3" width="22.5" customWidth="1"/>
    <col min="4" max="4" width="38.25" customWidth="1"/>
    <col min="5" max="5" width="38.75" customWidth="1"/>
    <col min="6" max="6" width="27.625" customWidth="1"/>
    <col min="7" max="8" width="7" customWidth="1"/>
    <col min="9" max="9" width="6.625" customWidth="1"/>
    <col min="10" max="10" width="7.875" customWidth="1"/>
    <col min="11" max="11" width="17.625" customWidth="1"/>
    <col min="12" max="12" width="23.75" customWidth="1"/>
  </cols>
  <sheetData>
    <row r="1" spans="1:15" ht="45.75" customHeight="1" x14ac:dyDescent="0.15">
      <c r="B1" s="38" t="s">
        <v>32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5" s="1" customFormat="1" ht="21" customHeight="1" thickBot="1" x14ac:dyDescent="0.2">
      <c r="A2" s="2"/>
      <c r="B2" s="36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5" s="1" customFormat="1" ht="17.25" x14ac:dyDescent="0.15">
      <c r="A3" s="2"/>
      <c r="B3" s="3" t="s">
        <v>3</v>
      </c>
      <c r="C3" s="43" t="s">
        <v>4</v>
      </c>
      <c r="D3" s="44"/>
      <c r="E3" s="45"/>
      <c r="F3" s="4" t="s">
        <v>0</v>
      </c>
      <c r="G3" s="4" t="s">
        <v>6</v>
      </c>
      <c r="H3" s="4" t="s">
        <v>8</v>
      </c>
      <c r="I3" s="5" t="s">
        <v>5</v>
      </c>
      <c r="J3" s="6" t="s">
        <v>1</v>
      </c>
      <c r="K3" s="7" t="s">
        <v>2</v>
      </c>
      <c r="L3" s="7" t="s">
        <v>12</v>
      </c>
    </row>
    <row r="4" spans="1:15" s="1" customFormat="1" ht="18" x14ac:dyDescent="0.35">
      <c r="A4" s="2"/>
      <c r="B4" s="19" t="s">
        <v>28</v>
      </c>
      <c r="C4" s="11"/>
      <c r="D4" s="11"/>
      <c r="E4" s="11"/>
      <c r="F4" s="9"/>
      <c r="G4" s="9"/>
      <c r="H4" s="9"/>
      <c r="I4" s="10"/>
      <c r="J4" s="10"/>
      <c r="K4" s="21">
        <f>SUM(K5:K8)</f>
        <v>50652</v>
      </c>
      <c r="L4" s="25"/>
    </row>
    <row r="5" spans="1:15" s="12" customFormat="1" ht="39" customHeight="1" x14ac:dyDescent="0.3">
      <c r="A5" s="8"/>
      <c r="B5" s="46"/>
      <c r="C5" s="30" t="s">
        <v>14</v>
      </c>
      <c r="D5" s="30" t="s">
        <v>37</v>
      </c>
      <c r="E5" s="30" t="s">
        <v>33</v>
      </c>
      <c r="F5" s="20" t="s">
        <v>11</v>
      </c>
      <c r="G5" s="18" t="s">
        <v>7</v>
      </c>
      <c r="H5" s="18">
        <v>6</v>
      </c>
      <c r="I5" s="18">
        <v>12</v>
      </c>
      <c r="J5" s="18">
        <v>402</v>
      </c>
      <c r="K5" s="18">
        <f>SUM(H5*I5*J5)</f>
        <v>28944</v>
      </c>
      <c r="L5" s="33" t="s">
        <v>21</v>
      </c>
      <c r="O5" s="12" t="s">
        <v>13</v>
      </c>
    </row>
    <row r="6" spans="1:15" s="12" customFormat="1" ht="39" customHeight="1" x14ac:dyDescent="0.3">
      <c r="A6" s="8"/>
      <c r="B6" s="47"/>
      <c r="C6" s="30" t="s">
        <v>16</v>
      </c>
      <c r="D6" s="30" t="s">
        <v>38</v>
      </c>
      <c r="E6" s="30" t="s">
        <v>34</v>
      </c>
      <c r="F6" s="20" t="s">
        <v>11</v>
      </c>
      <c r="G6" s="18" t="s">
        <v>7</v>
      </c>
      <c r="H6" s="18">
        <v>6</v>
      </c>
      <c r="I6" s="18">
        <v>4</v>
      </c>
      <c r="J6" s="18">
        <v>402</v>
      </c>
      <c r="K6" s="18">
        <f t="shared" ref="K6:K8" si="0">SUM(H6*I6*J6)</f>
        <v>9648</v>
      </c>
      <c r="L6" s="26" t="s">
        <v>20</v>
      </c>
    </row>
    <row r="7" spans="1:15" s="12" customFormat="1" ht="39" customHeight="1" x14ac:dyDescent="0.3">
      <c r="A7" s="8"/>
      <c r="B7" s="47"/>
      <c r="C7" s="30" t="s">
        <v>17</v>
      </c>
      <c r="D7" s="30" t="s">
        <v>18</v>
      </c>
      <c r="E7" s="30" t="s">
        <v>35</v>
      </c>
      <c r="F7" s="20" t="s">
        <v>11</v>
      </c>
      <c r="G7" s="18" t="s">
        <v>7</v>
      </c>
      <c r="H7" s="18">
        <v>6</v>
      </c>
      <c r="I7" s="18">
        <v>1</v>
      </c>
      <c r="J7" s="18">
        <v>402</v>
      </c>
      <c r="K7" s="18">
        <f t="shared" si="0"/>
        <v>2412</v>
      </c>
      <c r="L7" s="26"/>
    </row>
    <row r="8" spans="1:15" s="12" customFormat="1" ht="39" customHeight="1" x14ac:dyDescent="0.3">
      <c r="A8" s="8"/>
      <c r="B8" s="48"/>
      <c r="C8" s="31" t="s">
        <v>27</v>
      </c>
      <c r="D8" s="32" t="s">
        <v>26</v>
      </c>
      <c r="E8" s="30" t="s">
        <v>36</v>
      </c>
      <c r="F8" s="20" t="s">
        <v>11</v>
      </c>
      <c r="G8" s="18" t="s">
        <v>7</v>
      </c>
      <c r="H8" s="18">
        <v>6</v>
      </c>
      <c r="I8" s="18">
        <v>4</v>
      </c>
      <c r="J8" s="18">
        <v>402</v>
      </c>
      <c r="K8" s="18">
        <f t="shared" si="0"/>
        <v>9648</v>
      </c>
      <c r="L8" s="26"/>
    </row>
    <row r="9" spans="1:15" s="1" customFormat="1" ht="18" x14ac:dyDescent="0.35">
      <c r="A9" s="2"/>
      <c r="B9" s="19" t="s">
        <v>19</v>
      </c>
      <c r="C9" s="11"/>
      <c r="D9" s="11"/>
      <c r="E9" s="11"/>
      <c r="F9" s="9"/>
      <c r="G9" s="9"/>
      <c r="H9" s="9"/>
      <c r="I9" s="10"/>
      <c r="J9" s="10"/>
      <c r="K9" s="21">
        <f>SUM(K10:K11)</f>
        <v>29830.800000000003</v>
      </c>
      <c r="L9" s="25"/>
    </row>
    <row r="10" spans="1:15" s="12" customFormat="1" ht="122.25" customHeight="1" x14ac:dyDescent="0.3">
      <c r="A10" s="8"/>
      <c r="B10" s="29"/>
      <c r="C10" s="31" t="s">
        <v>22</v>
      </c>
      <c r="D10" s="32" t="s">
        <v>30</v>
      </c>
      <c r="E10" s="35" t="s">
        <v>24</v>
      </c>
      <c r="G10" s="18" t="s">
        <v>15</v>
      </c>
      <c r="H10" s="18">
        <v>1</v>
      </c>
      <c r="I10" s="18">
        <v>6</v>
      </c>
      <c r="J10" s="18">
        <v>3363.8</v>
      </c>
      <c r="K10" s="22">
        <f t="shared" ref="K10:K11" si="1">SUM(H10*I10*J10)</f>
        <v>20182.800000000003</v>
      </c>
      <c r="L10" s="26"/>
    </row>
    <row r="11" spans="1:15" s="12" customFormat="1" ht="116.25" customHeight="1" x14ac:dyDescent="0.3">
      <c r="A11" s="8"/>
      <c r="B11" s="29"/>
      <c r="C11" s="31" t="s">
        <v>23</v>
      </c>
      <c r="D11" s="34" t="s">
        <v>31</v>
      </c>
      <c r="E11" s="31" t="s">
        <v>34</v>
      </c>
      <c r="F11" s="20" t="s">
        <v>11</v>
      </c>
      <c r="G11" s="18" t="s">
        <v>7</v>
      </c>
      <c r="H11" s="18">
        <v>6</v>
      </c>
      <c r="I11" s="18">
        <v>4</v>
      </c>
      <c r="J11" s="18">
        <v>402</v>
      </c>
      <c r="K11" s="22">
        <f t="shared" si="1"/>
        <v>9648</v>
      </c>
      <c r="L11" s="26"/>
    </row>
    <row r="12" spans="1:15" s="1" customFormat="1" ht="18" x14ac:dyDescent="0.35">
      <c r="A12" s="2"/>
      <c r="B12" s="19" t="s">
        <v>29</v>
      </c>
      <c r="C12" s="11"/>
      <c r="D12" s="11"/>
      <c r="E12" s="11"/>
      <c r="F12" s="9"/>
      <c r="G12" s="9"/>
      <c r="H12" s="9"/>
      <c r="I12" s="10"/>
      <c r="J12" s="10"/>
      <c r="K12" s="21">
        <f>SUM(K13)</f>
        <v>5447.6392835999995</v>
      </c>
      <c r="L12" s="25"/>
    </row>
    <row r="13" spans="1:15" s="12" customFormat="1" ht="51.75" customHeight="1" x14ac:dyDescent="0.3">
      <c r="A13" s="8"/>
      <c r="B13" s="13"/>
      <c r="C13" s="14" t="s">
        <v>10</v>
      </c>
      <c r="D13" s="41">
        <v>6.7686999999999997E-2</v>
      </c>
      <c r="E13" s="42"/>
      <c r="F13" s="15"/>
      <c r="G13" s="15"/>
      <c r="H13" s="15"/>
      <c r="I13" s="15"/>
      <c r="J13" s="15"/>
      <c r="K13" s="23">
        <f>SUM(K4+K9)*D13</f>
        <v>5447.6392835999995</v>
      </c>
      <c r="L13" s="26"/>
    </row>
    <row r="14" spans="1:15" ht="22.5" x14ac:dyDescent="0.15">
      <c r="B14" s="16" t="s">
        <v>9</v>
      </c>
      <c r="C14" s="17"/>
      <c r="D14" s="39"/>
      <c r="E14" s="40"/>
      <c r="F14" s="17"/>
      <c r="G14" s="17"/>
      <c r="H14" s="17"/>
      <c r="I14" s="17"/>
      <c r="J14" s="17"/>
      <c r="K14" s="24">
        <f>SUM(K4+K9+K12)</f>
        <v>85930.439283600004</v>
      </c>
      <c r="L14" s="27"/>
    </row>
    <row r="15" spans="1:15" x14ac:dyDescent="0.15">
      <c r="K15" s="28"/>
    </row>
  </sheetData>
  <mergeCells count="6">
    <mergeCell ref="B2:L2"/>
    <mergeCell ref="B1:L1"/>
    <mergeCell ref="D14:E14"/>
    <mergeCell ref="D13:E13"/>
    <mergeCell ref="C3:E3"/>
    <mergeCell ref="B5:B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Hard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UBSS275 黄佳琪 Icey Huang</cp:lastModifiedBy>
  <cp:lastPrinted>2013-07-16T11:40:23Z</cp:lastPrinted>
  <dcterms:created xsi:type="dcterms:W3CDTF">2011-07-13T09:29:40Z</dcterms:created>
  <dcterms:modified xsi:type="dcterms:W3CDTF">2023-12-07T06:23:07Z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