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3\5-勿删-E-folder 汇总\Hana Lou\63-2021年赛诺菲Alprolix视频翻译制作\2.结算\"/>
    </mc:Choice>
  </mc:AlternateContent>
  <bookViews>
    <workbookView xWindow="0" yWindow="0" windowWidth="24000" windowHeight="975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F8" i="4" l="1"/>
  <c r="F7" i="4"/>
  <c r="F6" i="4"/>
  <c r="F5" i="4"/>
  <c r="E7" i="4"/>
  <c r="E6" i="4"/>
  <c r="E5" i="4"/>
  <c r="O22" i="4"/>
  <c r="O20" i="4"/>
  <c r="J20" i="4"/>
  <c r="O15" i="4" l="1"/>
  <c r="O14" i="4"/>
  <c r="O18" i="4" s="1"/>
  <c r="J14" i="4" l="1"/>
  <c r="J15" i="4"/>
  <c r="J18" i="4" s="1"/>
  <c r="C13" i="4"/>
  <c r="E8" i="4" l="1"/>
  <c r="J22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<sst xmlns="http://schemas.openxmlformats.org/spreadsheetml/2006/main" count="46" uniqueCount="39">
  <si>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</si>
  <si>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</si>
  <si>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</si>
  <si>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</si>
  <si>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</si>
  <si>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</si>
  <si>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</si>
  <si>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</si>
  <si>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</si>
  <si>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</si>
  <si>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</si>
  <si>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</si>
  <si>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</si>
  <si>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</si>
  <si>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</si>
  <si>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</si>
  <si>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</si>
  <si>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</si>
  <si>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医学服务 Medical Service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</si>
  <si>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</si>
  <si>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</si>
  <si>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</si>
  <si>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</si>
  <si>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</si>
  <si>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幻灯翻译</t>
    <phoneticPr fontId="1" type="noConversion"/>
  </si>
  <si>
    <t>视频制作</t>
    <phoneticPr fontId="1" type="noConversion"/>
  </si>
  <si>
    <t>2-1</t>
    <phoneticPr fontId="1" type="noConversion"/>
  </si>
  <si>
    <t>字幕</t>
    <phoneticPr fontId="1" type="noConversion"/>
  </si>
  <si>
    <t>元/分钟</t>
    <phoneticPr fontId="1" type="noConversion"/>
  </si>
  <si>
    <t>2021年赛诺菲Alprolix 视频翻译制作</t>
    <phoneticPr fontId="4" type="noConversion"/>
  </si>
  <si>
    <t>Digital</t>
    <phoneticPr fontId="1" type="noConversion"/>
  </si>
  <si>
    <t>1位医学编辑主要翻译；预计12小时/套</t>
    <phoneticPr fontId="1" type="noConversion"/>
  </si>
  <si>
    <t>会议视频字幕翻译；罕见病领域，难度较高；1位医学经理指导；预计需要2小时</t>
    <phoneticPr fontId="1" type="noConversion"/>
  </si>
  <si>
    <t>视频制作</t>
    <phoneticPr fontId="1" type="noConversion"/>
  </si>
  <si>
    <t>为视频添加相应的字幕，不包含画面内容的字幕添加；预估25分钟（打包优惠价）</t>
    <phoneticPr fontId="1" type="noConversion"/>
  </si>
  <si>
    <t>结算</t>
    <phoneticPr fontId="1" type="noConversion"/>
  </si>
  <si>
    <t>结算明细表 Quotation Breakdown</t>
    <phoneticPr fontId="1" type="noConversion"/>
  </si>
  <si>
    <t>报价</t>
    <phoneticPr fontId="1" type="noConversion"/>
  </si>
  <si>
    <t>结算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</si>
</sst>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sz val="11"/>
      <color theme="1"/>
      <name val="宋体"/>
      <family val="2"/>
      <scheme val="minor"/>
    </font>
    <font>
      <b/>
      <i/>
      <sz val="12"/>
      <color rgb="FFFF0000"/>
      <name val="Microsoft YaHei UI"/>
      <family val="2"/>
      <charset val="134"/>
    </font>
    <font>
      <b/>
      <sz val="12"/>
      <color theme="1"/>
      <name val="Microsoft YaHei UI"/>
      <family val="2"/>
      <charset val="134"/>
    </font>
    <font>
      <b/>
      <sz val="20"/>
      <name val="Microsoft YaHei U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/>
    <xf numFmtId="0" fontId="8" fillId="0" borderId="0"/>
    <xf numFmtId="43" fontId="46" fillId="0" borderId="0" applyFont="0" applyFill="0" applyBorder="0" applyAlignment="0" applyProtection="0"/>
  </cellStyleXfs>
  <cellXfs count="82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9" fontId="41" fillId="27" borderId="0" xfId="0" applyNumberFormat="1" applyFont="1" applyFill="1" applyBorder="1" applyAlignment="1">
      <alignment horizontal="left"/>
    </xf>
    <xf numFmtId="0" fontId="43" fillId="0" borderId="16" xfId="0" applyFont="1" applyFill="1" applyBorder="1" applyAlignment="1" applyProtection="1">
      <alignment horizontal="left" vertical="center" wrapText="1"/>
    </xf>
    <xf numFmtId="49" fontId="42" fillId="0" borderId="16" xfId="0" applyNumberFormat="1" applyFont="1" applyFill="1" applyBorder="1" applyAlignment="1">
      <alignment horizontal="center" vertical="center"/>
    </xf>
    <xf numFmtId="176" fontId="44" fillId="0" borderId="0" xfId="62" applyFont="1" applyAlignment="1"/>
    <xf numFmtId="0" fontId="47" fillId="0" borderId="0" xfId="0" applyFont="1"/>
    <xf numFmtId="180" fontId="48" fillId="0" borderId="15" xfId="0" applyNumberFormat="1" applyFont="1" applyFill="1" applyBorder="1" applyAlignment="1">
      <alignment horizontal="right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  <xf numFmtId="179" fontId="41" fillId="0" borderId="19" xfId="0" applyNumberFormat="1" applyFont="1" applyBorder="1" applyAlignment="1">
      <alignment horizontal="right"/>
    </xf>
    <xf numFmtId="180" fontId="48" fillId="0" borderId="19" xfId="0" applyNumberFormat="1" applyFont="1" applyFill="1" applyBorder="1" applyAlignment="1">
      <alignment horizontal="right"/>
    </xf>
    <xf numFmtId="177" fontId="34" fillId="27" borderId="16" xfId="0" applyNumberFormat="1" applyFont="1" applyFill="1" applyBorder="1" applyAlignment="1">
      <alignment horizontal="right" vertical="center"/>
    </xf>
    <xf numFmtId="180" fontId="34" fillId="0" borderId="16" xfId="0" applyNumberFormat="1" applyFont="1" applyBorder="1"/>
    <xf numFmtId="0" fontId="41" fillId="32" borderId="1" xfId="0" applyFont="1" applyFill="1" applyBorder="1" applyAlignment="1">
      <alignment horizontal="left" vertical="center"/>
    </xf>
    <xf numFmtId="0" fontId="34" fillId="32" borderId="16" xfId="0" applyFont="1" applyFill="1" applyBorder="1"/>
    <xf numFmtId="0" fontId="34" fillId="32" borderId="0" xfId="0" applyFont="1" applyFill="1"/>
    <xf numFmtId="0" fontId="49" fillId="0" borderId="20" xfId="0" applyFont="1" applyBorder="1" applyAlignment="1">
      <alignment horizontal="center" wrapText="1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30"/>
  <sheetViews>
    <sheetView tabSelected="1" zoomScale="85" zoomScaleNormal="85" zoomScalePageLayoutView="130" workbookViewId="0">
      <selection activeCell="N9" sqref="N9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1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6.75" style="1" customWidth="1"/>
    <col min="13" max="13" width="8.5" style="1" customWidth="1"/>
    <col min="14" max="14" width="13.5" style="1" customWidth="1"/>
    <col min="15" max="15" width="13.625" style="1" customWidth="1"/>
    <col min="16" max="16" width="16" style="1" bestFit="1" customWidth="1"/>
    <col min="17" max="16384" width="8.875" style="1"/>
  </cols>
  <sheetData>
    <row r="2" spans="2:16" ht="20.25">
      <c r="B2" s="57" t="s">
        <v>29</v>
      </c>
      <c r="C2" s="57"/>
      <c r="D2" s="57"/>
      <c r="E2" s="57"/>
      <c r="F2" s="57"/>
      <c r="H2" s="2"/>
      <c r="I2" s="2"/>
      <c r="J2" s="2"/>
      <c r="K2" s="3"/>
      <c r="M2" s="2"/>
      <c r="N2" s="2"/>
      <c r="O2" s="2"/>
      <c r="P2" s="3"/>
    </row>
    <row r="3" spans="2:16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  <c r="L3" s="2"/>
      <c r="M3" s="2"/>
      <c r="N3" s="2"/>
      <c r="O3" s="2"/>
      <c r="P3" s="3"/>
    </row>
    <row r="4" spans="2:16">
      <c r="B4" s="7" t="s">
        <v>2</v>
      </c>
      <c r="C4" s="8" t="s">
        <v>3</v>
      </c>
      <c r="D4" s="43"/>
      <c r="E4" s="8" t="s">
        <v>4</v>
      </c>
      <c r="F4" s="8" t="s">
        <v>35</v>
      </c>
      <c r="G4" s="9"/>
      <c r="H4" s="2"/>
      <c r="I4" s="2"/>
      <c r="J4" s="2"/>
      <c r="K4" s="3"/>
      <c r="L4" s="9"/>
      <c r="M4" s="2"/>
      <c r="N4" s="2"/>
      <c r="O4" s="2"/>
      <c r="P4" s="3"/>
    </row>
    <row r="5" spans="2:16">
      <c r="B5" s="10">
        <v>1</v>
      </c>
      <c r="C5" s="11" t="s">
        <v>18</v>
      </c>
      <c r="D5" s="44"/>
      <c r="E5" s="12">
        <f>SUM(J14:J15)</f>
        <v>6584</v>
      </c>
      <c r="F5" s="12">
        <f>SUM(O14:O15)</f>
        <v>6584</v>
      </c>
      <c r="G5" s="13"/>
      <c r="H5" s="2"/>
      <c r="I5" s="2"/>
      <c r="J5" s="2"/>
      <c r="K5" s="3"/>
      <c r="L5" s="13"/>
      <c r="M5" s="2"/>
      <c r="N5" s="2"/>
      <c r="O5" s="2"/>
      <c r="P5" s="3"/>
    </row>
    <row r="6" spans="2:16">
      <c r="B6" s="53">
        <v>2</v>
      </c>
      <c r="C6" s="44" t="s">
        <v>33</v>
      </c>
      <c r="D6" s="44"/>
      <c r="E6" s="54">
        <f>J17</f>
        <v>8000</v>
      </c>
      <c r="F6" s="54">
        <f>O17</f>
        <v>8500</v>
      </c>
      <c r="G6" s="13"/>
      <c r="H6" s="2"/>
      <c r="I6" s="2"/>
      <c r="J6" s="2"/>
      <c r="K6" s="3"/>
      <c r="L6" s="13"/>
      <c r="M6" s="2"/>
      <c r="N6" s="2"/>
      <c r="O6" s="2"/>
      <c r="P6" s="3"/>
    </row>
    <row r="7" spans="2:16">
      <c r="B7" s="10">
        <v>3</v>
      </c>
      <c r="C7" s="11" t="s">
        <v>17</v>
      </c>
      <c r="D7" s="44"/>
      <c r="E7" s="14">
        <f>J20</f>
        <v>875.04</v>
      </c>
      <c r="F7" s="14">
        <f>O20</f>
        <v>905.04</v>
      </c>
      <c r="G7" s="2"/>
      <c r="H7" s="2"/>
      <c r="I7" s="2"/>
      <c r="J7" s="2"/>
      <c r="K7" s="3"/>
      <c r="L7" s="2"/>
      <c r="M7" s="2"/>
      <c r="N7" s="2"/>
      <c r="O7" s="2"/>
      <c r="P7" s="3"/>
    </row>
    <row r="8" spans="2:16">
      <c r="B8" s="15"/>
      <c r="C8" s="11" t="s">
        <v>0</v>
      </c>
      <c r="D8" s="44"/>
      <c r="E8" s="16">
        <f>SUM(E5:E7)</f>
        <v>15459.04</v>
      </c>
      <c r="F8" s="16">
        <f>SUM(F5:F7)</f>
        <v>15989.04</v>
      </c>
      <c r="G8" s="2"/>
      <c r="H8" s="2"/>
      <c r="I8" s="2"/>
      <c r="J8" s="2"/>
      <c r="K8" s="3"/>
      <c r="L8" s="2"/>
      <c r="M8" s="2"/>
      <c r="N8" s="2"/>
      <c r="O8" s="2"/>
      <c r="P8" s="3"/>
    </row>
    <row r="9" spans="2:16">
      <c r="B9" s="17"/>
      <c r="C9" s="18"/>
      <c r="D9" s="51"/>
      <c r="E9" s="51"/>
      <c r="G9" s="2"/>
      <c r="H9" s="2"/>
      <c r="I9" s="2"/>
      <c r="J9" s="2"/>
      <c r="K9" s="3"/>
      <c r="L9" s="2"/>
      <c r="M9" s="2"/>
      <c r="N9" s="2"/>
      <c r="O9" s="2"/>
      <c r="P9" s="3"/>
    </row>
    <row r="10" spans="2:16">
      <c r="B10" s="17"/>
      <c r="C10" s="18"/>
      <c r="D10" s="51"/>
      <c r="E10" s="51"/>
      <c r="G10" s="2"/>
      <c r="H10" s="2"/>
      <c r="I10" s="2"/>
      <c r="J10" s="2"/>
      <c r="K10" s="3"/>
      <c r="L10" s="2"/>
      <c r="M10" s="2"/>
      <c r="N10" s="2"/>
      <c r="O10" s="2"/>
      <c r="P10" s="3"/>
    </row>
    <row r="11" spans="2:16" ht="27.75" customHeight="1">
      <c r="B11" s="69" t="s">
        <v>36</v>
      </c>
      <c r="C11" s="69"/>
      <c r="D11" s="69"/>
      <c r="E11" s="69"/>
      <c r="F11" s="69"/>
      <c r="G11" s="81" t="s">
        <v>37</v>
      </c>
      <c r="H11" s="81"/>
      <c r="I11" s="81"/>
      <c r="J11" s="81"/>
      <c r="K11" s="81"/>
      <c r="L11" s="81" t="s">
        <v>38</v>
      </c>
      <c r="M11" s="81"/>
      <c r="N11" s="81"/>
      <c r="O11" s="81"/>
      <c r="P11" s="81"/>
    </row>
    <row r="12" spans="2:16" ht="47.25">
      <c r="B12" s="19" t="s">
        <v>5</v>
      </c>
      <c r="C12" s="19" t="s">
        <v>6</v>
      </c>
      <c r="D12" s="45"/>
      <c r="E12" s="19" t="s">
        <v>7</v>
      </c>
      <c r="F12" s="19" t="s">
        <v>8</v>
      </c>
      <c r="G12" s="20" t="s">
        <v>9</v>
      </c>
      <c r="H12" s="21" t="s">
        <v>10</v>
      </c>
      <c r="I12" s="22" t="s">
        <v>11</v>
      </c>
      <c r="J12" s="23" t="s">
        <v>12</v>
      </c>
      <c r="K12" s="24" t="s">
        <v>16</v>
      </c>
      <c r="L12" s="20" t="s">
        <v>9</v>
      </c>
      <c r="M12" s="21" t="s">
        <v>10</v>
      </c>
      <c r="N12" s="22" t="s">
        <v>11</v>
      </c>
      <c r="O12" s="23" t="s">
        <v>12</v>
      </c>
      <c r="P12" s="24" t="s">
        <v>16</v>
      </c>
    </row>
    <row r="13" spans="2:16">
      <c r="B13" s="25">
        <v>1</v>
      </c>
      <c r="C13" s="26" t="str">
        <f>C5</f>
        <v>医学服务 Medical Service</v>
      </c>
      <c r="D13" s="26"/>
      <c r="E13" s="26"/>
      <c r="F13" s="27"/>
      <c r="G13" s="28"/>
      <c r="H13" s="28"/>
      <c r="I13" s="28"/>
      <c r="J13" s="29"/>
      <c r="K13" s="30"/>
      <c r="L13" s="28"/>
      <c r="M13" s="28"/>
      <c r="N13" s="28"/>
      <c r="O13" s="29"/>
      <c r="P13" s="30"/>
    </row>
    <row r="14" spans="2:16" ht="47.25">
      <c r="B14" s="72" t="s">
        <v>20</v>
      </c>
      <c r="C14" s="70" t="s">
        <v>24</v>
      </c>
      <c r="D14" s="46" t="s">
        <v>22</v>
      </c>
      <c r="E14" s="31" t="s">
        <v>21</v>
      </c>
      <c r="F14" s="35" t="s">
        <v>32</v>
      </c>
      <c r="G14" s="32">
        <v>2</v>
      </c>
      <c r="H14" s="33">
        <v>1</v>
      </c>
      <c r="I14" s="34">
        <v>616</v>
      </c>
      <c r="J14" s="34">
        <f>I14*G14*H14</f>
        <v>1232</v>
      </c>
      <c r="K14" s="34">
        <v>616</v>
      </c>
      <c r="L14" s="32">
        <v>2</v>
      </c>
      <c r="M14" s="33">
        <v>1</v>
      </c>
      <c r="N14" s="34">
        <v>616</v>
      </c>
      <c r="O14" s="34">
        <f>N14*L14*M14</f>
        <v>1232</v>
      </c>
      <c r="P14" s="34">
        <v>616</v>
      </c>
    </row>
    <row r="15" spans="2:16" ht="31.5">
      <c r="B15" s="73"/>
      <c r="C15" s="71"/>
      <c r="D15" s="46" t="s">
        <v>23</v>
      </c>
      <c r="E15" s="31" t="s">
        <v>21</v>
      </c>
      <c r="F15" s="35" t="s">
        <v>31</v>
      </c>
      <c r="G15" s="32">
        <v>12</v>
      </c>
      <c r="H15" s="33">
        <v>1</v>
      </c>
      <c r="I15" s="34">
        <v>446</v>
      </c>
      <c r="J15" s="34">
        <f>I15*G15*H15</f>
        <v>5352</v>
      </c>
      <c r="K15" s="34">
        <v>446</v>
      </c>
      <c r="L15" s="32">
        <v>12</v>
      </c>
      <c r="M15" s="33">
        <v>1</v>
      </c>
      <c r="N15" s="34">
        <v>446</v>
      </c>
      <c r="O15" s="34">
        <f>N15*L15*M15</f>
        <v>5352</v>
      </c>
      <c r="P15" s="34">
        <v>446</v>
      </c>
    </row>
    <row r="16" spans="2:16">
      <c r="B16" s="25">
        <v>2</v>
      </c>
      <c r="C16" s="26" t="s">
        <v>25</v>
      </c>
      <c r="D16" s="26"/>
      <c r="E16" s="26"/>
      <c r="F16" s="27"/>
      <c r="G16" s="28"/>
      <c r="H16" s="28"/>
      <c r="I16" s="28"/>
      <c r="J16" s="29"/>
      <c r="K16" s="30"/>
      <c r="L16" s="28"/>
      <c r="M16" s="28"/>
      <c r="N16" s="28"/>
      <c r="O16" s="29"/>
      <c r="P16" s="30"/>
    </row>
    <row r="17" spans="2:16" ht="47.25">
      <c r="B17" s="49" t="s">
        <v>26</v>
      </c>
      <c r="C17" s="48" t="s">
        <v>27</v>
      </c>
      <c r="D17" s="46" t="s">
        <v>30</v>
      </c>
      <c r="E17" s="31" t="s">
        <v>28</v>
      </c>
      <c r="F17" s="35" t="s">
        <v>34</v>
      </c>
      <c r="G17" s="32">
        <v>1</v>
      </c>
      <c r="H17" s="33">
        <v>1</v>
      </c>
      <c r="I17" s="34">
        <v>1</v>
      </c>
      <c r="J17" s="34">
        <v>8000</v>
      </c>
      <c r="K17" s="34">
        <v>800</v>
      </c>
      <c r="L17" s="32">
        <v>1</v>
      </c>
      <c r="M17" s="33">
        <v>1</v>
      </c>
      <c r="N17" s="34">
        <v>1</v>
      </c>
      <c r="O17" s="34">
        <v>8500</v>
      </c>
      <c r="P17" s="34">
        <v>800</v>
      </c>
    </row>
    <row r="18" spans="2:16">
      <c r="B18" s="66" t="s">
        <v>13</v>
      </c>
      <c r="C18" s="67"/>
      <c r="D18" s="67"/>
      <c r="E18" s="67"/>
      <c r="F18" s="67"/>
      <c r="G18" s="67"/>
      <c r="H18" s="67"/>
      <c r="I18" s="68"/>
      <c r="J18" s="36">
        <f>SUM(J14:J17)</f>
        <v>14584</v>
      </c>
      <c r="K18" s="37"/>
      <c r="L18" s="37"/>
      <c r="M18" s="37"/>
      <c r="N18" s="37"/>
      <c r="O18" s="74">
        <f>SUM(O14:O17)</f>
        <v>15084</v>
      </c>
      <c r="P18" s="37"/>
    </row>
    <row r="19" spans="2:16">
      <c r="B19" s="25">
        <v>3</v>
      </c>
      <c r="C19" s="26" t="s">
        <v>17</v>
      </c>
      <c r="D19" s="26"/>
      <c r="E19" s="47">
        <v>0.06</v>
      </c>
      <c r="F19" s="27"/>
      <c r="G19" s="28"/>
      <c r="H19" s="28"/>
      <c r="I19" s="28"/>
      <c r="J19" s="38"/>
      <c r="K19" s="39"/>
      <c r="L19" s="76"/>
      <c r="M19" s="76"/>
      <c r="N19" s="76"/>
      <c r="O19" s="38"/>
      <c r="P19" s="39"/>
    </row>
    <row r="20" spans="2:16">
      <c r="B20" s="58" t="s">
        <v>14</v>
      </c>
      <c r="C20" s="59"/>
      <c r="D20" s="60"/>
      <c r="E20" s="59"/>
      <c r="F20" s="59"/>
      <c r="G20" s="59"/>
      <c r="H20" s="59"/>
      <c r="I20" s="61"/>
      <c r="J20" s="36">
        <f>(J18)*E19</f>
        <v>875.04</v>
      </c>
      <c r="K20" s="40"/>
      <c r="L20" s="37"/>
      <c r="M20" s="37"/>
      <c r="N20" s="37"/>
      <c r="O20" s="74">
        <f>O18*E19</f>
        <v>905.04</v>
      </c>
      <c r="P20" s="40"/>
    </row>
    <row r="21" spans="2:16">
      <c r="B21" s="62"/>
      <c r="C21" s="63"/>
      <c r="D21" s="64"/>
      <c r="E21" s="63"/>
      <c r="F21" s="63"/>
      <c r="G21" s="63"/>
      <c r="H21" s="63"/>
      <c r="I21" s="63"/>
      <c r="J21" s="65"/>
      <c r="K21" s="78"/>
      <c r="L21" s="79"/>
      <c r="M21" s="79"/>
      <c r="N21" s="79"/>
      <c r="O21" s="80"/>
      <c r="P21" s="41"/>
    </row>
    <row r="22" spans="2:16">
      <c r="B22" s="55" t="s">
        <v>15</v>
      </c>
      <c r="C22" s="55"/>
      <c r="D22" s="56"/>
      <c r="E22" s="55"/>
      <c r="F22" s="55"/>
      <c r="G22" s="55"/>
      <c r="H22" s="55"/>
      <c r="I22" s="55"/>
      <c r="J22" s="52">
        <f>J18++J20</f>
        <v>15459.04</v>
      </c>
      <c r="K22" s="42"/>
      <c r="L22" s="37"/>
      <c r="M22" s="77"/>
      <c r="N22" s="37"/>
      <c r="O22" s="75">
        <f>O18++O20</f>
        <v>15989.04</v>
      </c>
      <c r="P22" s="42"/>
    </row>
    <row r="23" spans="2:16">
      <c r="I23" s="51"/>
      <c r="J23" s="51"/>
      <c r="N23" s="51"/>
      <c r="O23" s="51"/>
    </row>
    <row r="25" spans="2:16" ht="15" customHeight="1"/>
    <row r="27" spans="2:16" ht="17.25" customHeight="1"/>
    <row r="30" spans="2:16">
      <c r="C30" s="50"/>
      <c r="D30" s="50"/>
    </row>
  </sheetData>
  <mergeCells count="10">
    <mergeCell ref="L11:P11"/>
    <mergeCell ref="B22:I22"/>
    <mergeCell ref="B2:F2"/>
    <mergeCell ref="B20:I20"/>
    <mergeCell ref="B21:J21"/>
    <mergeCell ref="B18:I18"/>
    <mergeCell ref="C14:C15"/>
    <mergeCell ref="B14:B15"/>
    <mergeCell ref="B11:F11"/>
    <mergeCell ref="G11:K11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cp:lastPrinted>2018-10-16T03:27:19Z</cp:lastPrinted>
  <dcterms:created xsi:type="dcterms:W3CDTF">2014-02-12T08:04:12Z</dcterms:created>
  <dcterms:modified xsi:type="dcterms:W3CDTF">2021-06-03T09:26:51Z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