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2" i="4" l="1"/>
  <c r="J13" i="4"/>
  <c r="C11" i="4"/>
  <c r="J14" i="4" l="1"/>
  <c r="E5" i="4" s="1"/>
  <c r="J16" i="4" l="1"/>
  <c r="E6" i="4" s="1"/>
  <c r="E7" i="4" s="1"/>
  <c r="J18" i="4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<sst xmlns="http://schemas.openxmlformats.org/spreadsheetml/2006/main" count="32" uniqueCount="30">
  <si>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</si>
  <si>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</si>
  <si>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</si>
  <si>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</si>
  <si>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</si>
  <si>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</si>
  <si>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</si>
  <si>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</si>
  <si>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</si>
  <si>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</si>
  <si>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</si>
  <si>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</si>
  <si>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</si>
  <si>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</si>
  <si>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</si>
  <si>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</si>
  <si>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</si>
  <si>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</si>
  <si>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</si>
  <si>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医学服务 Medical Service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</si>
  <si>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</si>
  <si>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</si>
  <si>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1-1</t>
    <phoneticPr fontId="1" type="noConversion"/>
  </si>
  <si>
    <t>小时</t>
    <phoneticPr fontId="1" type="noConversion"/>
  </si>
  <si>
    <t xml:space="preserve">Medical Director
</t>
    <phoneticPr fontId="1" type="noConversion"/>
  </si>
  <si>
    <t xml:space="preserve">Healthcare - Medical Editor
</t>
    <phoneticPr fontId="1" type="noConversion"/>
  </si>
  <si>
    <t>幻灯翻译</t>
    <phoneticPr fontId="1" type="noConversion"/>
  </si>
  <si>
    <t>2021年赛诺菲Alprolix 幻灯翻译</t>
    <phoneticPr fontId="4" type="noConversion"/>
  </si>
  <si>
    <t>幻灯翻译；罕见病领域，难度较高；1位医学经理指导；预计8小时/套</t>
    <phoneticPr fontId="1" type="noConversion"/>
  </si>
  <si>
    <t>1位医学编辑辅助翻译（包含幻灯解说词翻译及简单美化）；总计39页，预计16小时/套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</si>
</sst>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0" fontId="41" fillId="27" borderId="1" xfId="63" applyNumberFormat="1" applyFont="1" applyFill="1" applyBorder="1" applyAlignment="1">
      <alignment horizontal="lef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0" fontId="45" fillId="31" borderId="21" xfId="3" applyFont="1" applyFill="1" applyBorder="1" applyAlignment="1">
      <alignment horizontal="left" vertical="center" wrapText="1"/>
    </xf>
    <xf numFmtId="180" fontId="46" fillId="0" borderId="15" xfId="0" applyNumberFormat="1" applyFont="1" applyFill="1" applyBorder="1" applyAlignment="1">
      <alignment horizontal="righ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43" fillId="0" borderId="23" xfId="0" applyFont="1" applyFill="1" applyBorder="1" applyAlignment="1" applyProtection="1">
      <alignment horizontal="left" vertical="center" wrapText="1"/>
    </xf>
    <xf numFmtId="49" fontId="42" fillId="0" borderId="24" xfId="0" applyNumberFormat="1" applyFont="1" applyFill="1" applyBorder="1" applyAlignment="1">
      <alignment horizontal="center" vertical="center"/>
    </xf>
    <xf numFmtId="49" fontId="42" fillId="0" borderId="25" xfId="0" applyNumberFormat="1" applyFont="1" applyFill="1" applyBorder="1" applyAlignment="1">
      <alignment horizontal="center" vertical="center"/>
    </xf>
    <xf numFmtId="9" fontId="41" fillId="27" borderId="0" xfId="0" applyNumberFormat="1" applyFont="1" applyFill="1" applyBorder="1" applyAlignment="1">
      <alignment horizontal="lef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5" zoomScaleNormal="85" zoomScalePageLayoutView="130" workbookViewId="0">
      <selection activeCell="Q12" sqref="Q12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1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2" width="13.875" style="1" customWidth="1"/>
    <col min="13" max="16384" width="8.875" style="1"/>
  </cols>
  <sheetData>
    <row r="2" spans="2:11" ht="20.25">
      <c r="B2" s="52" t="s">
        <v>27</v>
      </c>
      <c r="C2" s="52"/>
      <c r="D2" s="52"/>
      <c r="E2" s="52"/>
      <c r="F2" s="52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21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4"/>
      <c r="E4" s="8" t="s">
        <v>4</v>
      </c>
      <c r="F4" s="8" t="s">
        <v>20</v>
      </c>
      <c r="G4" s="9"/>
      <c r="H4" s="2"/>
      <c r="I4" s="2"/>
      <c r="J4" s="2"/>
      <c r="K4" s="3"/>
    </row>
    <row r="5" spans="2:11">
      <c r="B5" s="10">
        <v>1</v>
      </c>
      <c r="C5" s="11" t="s">
        <v>19</v>
      </c>
      <c r="D5" s="45"/>
      <c r="E5" s="12">
        <f>J14</f>
        <v>12064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17</v>
      </c>
      <c r="D6" s="45"/>
      <c r="E6" s="14">
        <f>J16</f>
        <v>723.83999999999992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5"/>
      <c r="E7" s="16">
        <f>SUM(E5:E6)</f>
        <v>12787.84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4" t="s">
        <v>18</v>
      </c>
      <c r="D9" s="64"/>
      <c r="E9" s="64"/>
      <c r="F9" s="64"/>
      <c r="G9" s="64"/>
      <c r="H9" s="64"/>
      <c r="I9" s="64"/>
      <c r="J9" s="64"/>
      <c r="K9" s="3"/>
    </row>
    <row r="10" spans="2:11" ht="47.25">
      <c r="B10" s="20" t="s">
        <v>5</v>
      </c>
      <c r="C10" s="20" t="s">
        <v>6</v>
      </c>
      <c r="D10" s="46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16</v>
      </c>
    </row>
    <row r="11" spans="2:11">
      <c r="B11" s="26">
        <v>1</v>
      </c>
      <c r="C11" s="27" t="str">
        <f>C5</f>
        <v>医学服务 Medical Service</v>
      </c>
      <c r="D11" s="27"/>
      <c r="E11" s="27"/>
      <c r="F11" s="28"/>
      <c r="G11" s="29"/>
      <c r="H11" s="29"/>
      <c r="I11" s="29"/>
      <c r="J11" s="30"/>
      <c r="K11" s="31"/>
    </row>
    <row r="12" spans="2:11" ht="47.25">
      <c r="B12" s="67" t="s">
        <v>22</v>
      </c>
      <c r="C12" s="65" t="s">
        <v>26</v>
      </c>
      <c r="D12" s="47" t="s">
        <v>24</v>
      </c>
      <c r="E12" s="32" t="s">
        <v>23</v>
      </c>
      <c r="F12" s="36" t="s">
        <v>28</v>
      </c>
      <c r="G12" s="33">
        <v>8</v>
      </c>
      <c r="H12" s="34">
        <v>1</v>
      </c>
      <c r="I12" s="35">
        <v>616</v>
      </c>
      <c r="J12" s="35">
        <f>I12*G12*H12</f>
        <v>4928</v>
      </c>
      <c r="K12" s="35">
        <v>616</v>
      </c>
    </row>
    <row r="13" spans="2:11" ht="47.25">
      <c r="B13" s="68"/>
      <c r="C13" s="66"/>
      <c r="D13" s="47" t="s">
        <v>25</v>
      </c>
      <c r="E13" s="32" t="s">
        <v>23</v>
      </c>
      <c r="F13" s="36" t="s">
        <v>29</v>
      </c>
      <c r="G13" s="33">
        <v>16</v>
      </c>
      <c r="H13" s="34">
        <v>1</v>
      </c>
      <c r="I13" s="35">
        <v>446</v>
      </c>
      <c r="J13" s="35">
        <f>I13*G13*H13</f>
        <v>7136</v>
      </c>
      <c r="K13" s="35">
        <v>446</v>
      </c>
    </row>
    <row r="14" spans="2:11">
      <c r="B14" s="61" t="s">
        <v>13</v>
      </c>
      <c r="C14" s="62"/>
      <c r="D14" s="62"/>
      <c r="E14" s="62"/>
      <c r="F14" s="62"/>
      <c r="G14" s="62"/>
      <c r="H14" s="62"/>
      <c r="I14" s="63"/>
      <c r="J14" s="37">
        <f>SUM(J12:J13)</f>
        <v>12064</v>
      </c>
      <c r="K14" s="38"/>
    </row>
    <row r="15" spans="2:11">
      <c r="B15" s="26">
        <v>2</v>
      </c>
      <c r="C15" s="27" t="s">
        <v>17</v>
      </c>
      <c r="D15" s="27"/>
      <c r="E15" s="69">
        <v>0.06</v>
      </c>
      <c r="F15" s="28"/>
      <c r="G15" s="29"/>
      <c r="H15" s="29"/>
      <c r="I15" s="29"/>
      <c r="J15" s="39"/>
      <c r="K15" s="40"/>
    </row>
    <row r="16" spans="2:11">
      <c r="B16" s="53" t="s">
        <v>14</v>
      </c>
      <c r="C16" s="54"/>
      <c r="D16" s="55"/>
      <c r="E16" s="54"/>
      <c r="F16" s="54"/>
      <c r="G16" s="54"/>
      <c r="H16" s="54"/>
      <c r="I16" s="56"/>
      <c r="J16" s="37">
        <f>(J14)*E15</f>
        <v>723.83999999999992</v>
      </c>
      <c r="K16" s="41"/>
    </row>
    <row r="17" spans="2:11">
      <c r="B17" s="57"/>
      <c r="C17" s="58"/>
      <c r="D17" s="59"/>
      <c r="E17" s="58"/>
      <c r="F17" s="58"/>
      <c r="G17" s="58"/>
      <c r="H17" s="58"/>
      <c r="I17" s="58"/>
      <c r="J17" s="60"/>
      <c r="K17" s="42"/>
    </row>
    <row r="18" spans="2:11">
      <c r="B18" s="50" t="s">
        <v>15</v>
      </c>
      <c r="C18" s="50"/>
      <c r="D18" s="51"/>
      <c r="E18" s="50"/>
      <c r="F18" s="50"/>
      <c r="G18" s="50"/>
      <c r="H18" s="50"/>
      <c r="I18" s="50"/>
      <c r="J18" s="48">
        <f>J14++J16</f>
        <v>12787.84</v>
      </c>
      <c r="K18" s="43"/>
    </row>
    <row r="21" spans="2:11" ht="15" customHeight="1"/>
    <row r="23" spans="2:11" ht="17.25" customHeight="1"/>
    <row r="26" spans="2:11">
      <c r="C26" s="49"/>
      <c r="D26" s="49"/>
    </row>
  </sheetData>
  <mergeCells count="9">
    <mergeCell ref="C26:D26"/>
    <mergeCell ref="B18:I18"/>
    <mergeCell ref="B2:F2"/>
    <mergeCell ref="B16:I16"/>
    <mergeCell ref="B17:J17"/>
    <mergeCell ref="B14:I14"/>
    <mergeCell ref="C9:J9"/>
    <mergeCell ref="C12:C13"/>
    <mergeCell ref="B12:B13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2021-04-28T08:42:39Z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