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成果物----重要\公信贸易-威利坦\二--设计需求\报价\"/>
    </mc:Choice>
  </mc:AlternateContent>
  <bookViews>
    <workbookView xWindow="0" yWindow="0" windowWidth="19200" windowHeight="7290"/>
  </bookViews>
  <sheets>
    <sheet name="报价单 " sheetId="5" r:id="rId1"/>
  </sheets>
  <calcPr calcId="152511" concurrentCalc="0"/>
</workbook>
</file>

<file path=xl/calcChain.xml><?xml version="1.0" encoding="utf-8"?>
<calcChain xmlns="http://schemas.openxmlformats.org/spreadsheetml/2006/main">
  <c r="H18" i="5" l="1"/>
  <c r="H22" i="5"/>
  <c r="H24" i="5"/>
  <c r="H26" i="5"/>
  <c r="C8" i="5"/>
  <c r="C6" i="5"/>
  <c r="H13" i="5"/>
  <c r="H14" i="5"/>
  <c r="H15" i="5"/>
  <c r="H16" i="5"/>
  <c r="H12" i="5"/>
  <c r="H17" i="5"/>
  <c r="H20" i="5"/>
  <c r="H21" i="5"/>
  <c r="C7" i="5"/>
  <c r="B5" i="5"/>
  <c r="B7" i="5"/>
  <c r="C5" i="5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0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10" authorId="0" shapeId="0">
      <text>
        <r>
          <rPr>
            <b/>
            <sz val="9"/>
            <rFont val="宋体"/>
            <family val="3"/>
            <charset val="134"/>
          </rPr>
          <t xml:space="preserve"> </t>
        </r>
        <r>
          <rPr>
            <sz val="9"/>
            <rFont val="宋体"/>
            <family val="3"/>
            <charset val="134"/>
          </rPr>
          <t xml:space="preserve">
如计算单位是平米，请将平米数填写在此处</t>
        </r>
      </text>
    </comment>
    <comment ref="F10" authorId="1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<sst xmlns="http://schemas.openxmlformats.org/spreadsheetml/2006/main" count="53" uniqueCount="48">
  <si>
    <t>上海麦田公共关系咨询有限公司</t>
  </si>
  <si>
    <t>Item</t>
  </si>
  <si>
    <t>Descripation描述</t>
  </si>
  <si>
    <t>Quotation
报价</t>
  </si>
  <si>
    <t>总计 Total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</si>
  <si>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</si>
  <si>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</si>
  <si>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</si>
  <si>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</si>
  <si>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</si>
  <si>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</si>
  <si>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</si>
  <si>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Total：</t>
  </si>
  <si>
    <t>税 Tax</t>
  </si>
  <si>
    <t>Total Amount</t>
  </si>
  <si>
    <t>Agency: must fill in
供应商（填入右边橘色处）</t>
    <phoneticPr fontId="23" type="noConversion"/>
  </si>
  <si>
    <r>
      <t>1-</t>
    </r>
    <r>
      <rPr>
        <sz val="12"/>
        <rFont val="微软雅黑"/>
        <family val="2"/>
        <charset val="134"/>
      </rPr>
      <t>1</t>
    </r>
    <phoneticPr fontId="23" type="noConversion"/>
  </si>
  <si>
    <r>
      <t>1-</t>
    </r>
    <r>
      <rPr>
        <sz val="12"/>
        <rFont val="微软雅黑"/>
        <family val="2"/>
        <charset val="134"/>
      </rPr>
      <t>2</t>
    </r>
    <phoneticPr fontId="23" type="noConversion"/>
  </si>
  <si>
    <t>设计</t>
    <phoneticPr fontId="23" type="noConversion"/>
  </si>
  <si>
    <t>报价单明细表 Quotation Breakdown</t>
    <phoneticPr fontId="23" type="noConversion"/>
  </si>
  <si>
    <r>
      <t>1-</t>
    </r>
    <r>
      <rPr>
        <sz val="12"/>
        <rFont val="微软雅黑"/>
        <family val="2"/>
        <charset val="134"/>
      </rPr>
      <t>3</t>
    </r>
    <phoneticPr fontId="23" type="noConversion"/>
  </si>
  <si>
    <r>
      <t>1-</t>
    </r>
    <r>
      <rPr>
        <sz val="12"/>
        <rFont val="微软雅黑"/>
        <family val="2"/>
        <charset val="134"/>
      </rPr>
      <t>4</t>
    </r>
    <phoneticPr fontId="23" type="noConversion"/>
  </si>
  <si>
    <t>1-5</t>
    <phoneticPr fontId="23" type="noConversion"/>
  </si>
  <si>
    <t>品牌1个，血管外科3个，骨科3个</t>
    <phoneticPr fontId="23" type="noConversion"/>
  </si>
  <si>
    <t>品牌1个，血管外科1个，骨科1个</t>
    <phoneticPr fontId="23" type="noConversion"/>
  </si>
  <si>
    <t>血管外科1个，骨科1个</t>
    <phoneticPr fontId="23" type="noConversion"/>
  </si>
  <si>
    <t>全新设计，共1个</t>
    <phoneticPr fontId="23" type="noConversion"/>
  </si>
  <si>
    <t>个</t>
    <phoneticPr fontId="23" type="noConversion"/>
  </si>
  <si>
    <t>2</t>
    <phoneticPr fontId="23" type="noConversion"/>
  </si>
  <si>
    <t>其他</t>
    <phoneticPr fontId="23" type="noConversion"/>
  </si>
  <si>
    <r>
      <t>2</t>
    </r>
    <r>
      <rPr>
        <sz val="12"/>
        <rFont val="微软雅黑"/>
        <family val="2"/>
        <charset val="134"/>
      </rPr>
      <t>-1</t>
    </r>
    <phoneticPr fontId="23" type="noConversion"/>
  </si>
  <si>
    <t>版权图</t>
    <phoneticPr fontId="23" type="noConversion"/>
  </si>
  <si>
    <t>张</t>
    <phoneticPr fontId="23" type="noConversion"/>
  </si>
  <si>
    <t>个</t>
    <phoneticPr fontId="23" type="noConversion"/>
  </si>
  <si>
    <t>工时</t>
    <phoneticPr fontId="23" type="noConversion"/>
  </si>
  <si>
    <t>威利坦设计需求-报价单</t>
    <phoneticPr fontId="23" type="noConversion"/>
  </si>
  <si>
    <t>排版、修改、完稿处理</t>
    <phoneticPr fontId="23" type="noConversion"/>
  </si>
  <si>
    <t>KV创意、设计、美化等工作</t>
    <phoneticPr fontId="23" type="noConversion"/>
  </si>
  <si>
    <r>
      <t>可能涉及到的版权图费用，</t>
    </r>
    <r>
      <rPr>
        <sz val="12"/>
        <color rgb="FFFF0000"/>
        <rFont val="微软雅黑"/>
        <family val="2"/>
        <charset val="134"/>
      </rPr>
      <t>可按实际产生数量结算</t>
    </r>
    <phoneticPr fontId="23" type="noConversion"/>
  </si>
  <si>
    <t>张</t>
    <phoneticPr fontId="23" type="noConversion"/>
  </si>
  <si>
    <t>2</t>
    <phoneticPr fontId="23" type="noConversion"/>
  </si>
  <si>
    <t>3</t>
    <phoneticPr fontId="23" type="noConversion"/>
  </si>
  <si>
    <t>其他</t>
    <phoneticPr fontId="23" type="noConversion"/>
  </si>
  <si>
    <t>展架（KV上延展）--7张</t>
    <phoneticPr fontId="23" type="noConversion"/>
  </si>
  <si>
    <t>主KV--1张</t>
    <phoneticPr fontId="23" type="noConversion"/>
  </si>
  <si>
    <t>背景板（KV上延展）--3张</t>
    <phoneticPr fontId="23" type="noConversion"/>
  </si>
  <si>
    <t>邀请函模板（KV上延展）--2张</t>
    <phoneticPr fontId="23" type="noConversion"/>
  </si>
  <si>
    <t>LOGO设计--1个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</si>
</sst>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30">
    <font>
      <sz val="12"/>
      <name val="宋体"/>
      <charset val="134"/>
    </font>
    <font>
      <sz val="12"/>
      <name val="微软雅黑"/>
      <family val="2"/>
      <charset val="134"/>
    </font>
    <font>
      <sz val="16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u/>
      <sz val="12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indexed="17"/>
      <name val="ＭＳ Ｐゴシック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1"/>
      <color indexed="20"/>
      <name val="ＭＳ Ｐゴシック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20"/>
      <name val="微软雅黑"/>
      <family val="2"/>
      <charset val="134"/>
    </font>
    <font>
      <sz val="11"/>
      <color rgb="FF9C0006"/>
      <name val="宋体"/>
      <family val="2"/>
      <charset val="134"/>
      <scheme val="minor"/>
    </font>
    <font>
      <sz val="12"/>
      <color rgb="FFFF0000"/>
      <name val="微软雅黑"/>
      <family val="2"/>
      <charset val="134"/>
    </font>
    <font>
      <sz val="14"/>
      <name val="微软雅黑"/>
      <family val="2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7CE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23">
    <xf numFmtId="0" fontId="0" fillId="0" borderId="0"/>
    <xf numFmtId="0" fontId="14" fillId="0" borderId="0">
      <alignment vertical="top"/>
    </xf>
    <xf numFmtId="176" fontId="22" fillId="0" borderId="0" applyFont="0" applyFill="0" applyBorder="0" applyAlignment="0" applyProtection="0"/>
    <xf numFmtId="0" fontId="13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14" fillId="0" borderId="0">
      <alignment vertical="top"/>
    </xf>
    <xf numFmtId="0" fontId="17" fillId="0" borderId="0"/>
    <xf numFmtId="0" fontId="18" fillId="0" borderId="0">
      <alignment vertical="top"/>
    </xf>
    <xf numFmtId="0" fontId="15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0" borderId="0"/>
    <xf numFmtId="0" fontId="11" fillId="0" borderId="0">
      <alignment vertical="center"/>
    </xf>
    <xf numFmtId="0" fontId="14" fillId="0" borderId="0"/>
    <xf numFmtId="0" fontId="14" fillId="0" borderId="0">
      <alignment vertical="top"/>
    </xf>
    <xf numFmtId="0" fontId="19" fillId="10" borderId="0" applyNumberFormat="0" applyBorder="0" applyAlignment="0" applyProtection="0">
      <alignment vertical="center"/>
    </xf>
    <xf numFmtId="0" fontId="14" fillId="0" borderId="0">
      <alignment vertical="top"/>
    </xf>
    <xf numFmtId="0" fontId="11" fillId="0" borderId="0">
      <alignment vertical="center"/>
    </xf>
    <xf numFmtId="0" fontId="14" fillId="0" borderId="0">
      <alignment vertical="top"/>
    </xf>
    <xf numFmtId="0" fontId="14" fillId="0" borderId="0"/>
    <xf numFmtId="0" fontId="12" fillId="9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8" fillId="0" borderId="0">
      <alignment vertical="top"/>
    </xf>
    <xf numFmtId="0" fontId="27" fillId="11" borderId="0" applyNumberFormat="0" applyBorder="0" applyAlignment="0" applyProtection="0">
      <alignment vertical="center"/>
    </xf>
  </cellStyleXfs>
  <cellXfs count="63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right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2" applyFont="1" applyBorder="1" applyAlignment="1"/>
    <xf numFmtId="43" fontId="1" fillId="0" borderId="0" xfId="2" applyNumberFormat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2" applyFont="1" applyBorder="1" applyAlignment="1"/>
    <xf numFmtId="49" fontId="1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177" fontId="7" fillId="4" borderId="2" xfId="0" applyNumberFormat="1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6" borderId="2" xfId="2" applyNumberFormat="1" applyFont="1" applyFill="1" applyBorder="1" applyAlignment="1">
      <alignment horizontal="center" vertical="center"/>
    </xf>
    <xf numFmtId="9" fontId="6" fillId="5" borderId="2" xfId="0" applyNumberFormat="1" applyFont="1" applyFill="1" applyBorder="1" applyAlignment="1">
      <alignment horizontal="left"/>
    </xf>
    <xf numFmtId="0" fontId="1" fillId="0" borderId="0" xfId="0" applyFont="1" applyBorder="1" applyAlignment="1"/>
    <xf numFmtId="177" fontId="4" fillId="4" borderId="2" xfId="0" applyNumberFormat="1" applyFont="1" applyFill="1" applyBorder="1" applyAlignment="1">
      <alignment vertical="center" wrapText="1"/>
    </xf>
    <xf numFmtId="178" fontId="6" fillId="5" borderId="2" xfId="0" applyNumberFormat="1" applyFont="1" applyFill="1" applyBorder="1" applyAlignment="1"/>
    <xf numFmtId="179" fontId="1" fillId="0" borderId="2" xfId="0" applyNumberFormat="1" applyFont="1" applyFill="1" applyBorder="1" applyAlignment="1">
      <alignment vertical="center"/>
    </xf>
    <xf numFmtId="179" fontId="6" fillId="0" borderId="2" xfId="0" applyNumberFormat="1" applyFont="1" applyBorder="1" applyAlignment="1"/>
    <xf numFmtId="180" fontId="10" fillId="0" borderId="5" xfId="0" applyNumberFormat="1" applyFont="1" applyFill="1" applyBorder="1" applyAlignment="1"/>
    <xf numFmtId="0" fontId="24" fillId="0" borderId="0" xfId="0" applyFont="1" applyAlignment="1">
      <alignment horizontal="right" wrapText="1"/>
    </xf>
    <xf numFmtId="0" fontId="25" fillId="5" borderId="2" xfId="0" applyFont="1" applyFill="1" applyBorder="1" applyAlignment="1">
      <alignment horizontal="left"/>
    </xf>
    <xf numFmtId="0" fontId="27" fillId="0" borderId="0" xfId="22" applyFill="1" applyAlignment="1"/>
    <xf numFmtId="0" fontId="1" fillId="0" borderId="4" xfId="0" applyFont="1" applyFill="1" applyBorder="1" applyAlignment="1">
      <alignment vertical="center" wrapText="1"/>
    </xf>
    <xf numFmtId="0" fontId="1" fillId="0" borderId="2" xfId="0" applyFont="1" applyFill="1" applyBorder="1" applyAlignment="1" applyProtection="1">
      <alignment horizontal="center" vertical="center"/>
      <protection locked="0"/>
    </xf>
    <xf numFmtId="179" fontId="1" fillId="0" borderId="2" xfId="0" applyNumberFormat="1" applyFont="1" applyBorder="1" applyAlignment="1"/>
    <xf numFmtId="0" fontId="6" fillId="5" borderId="2" xfId="0" applyFont="1" applyFill="1" applyBorder="1" applyAlignment="1">
      <alignment horizontal="center"/>
    </xf>
    <xf numFmtId="0" fontId="1" fillId="0" borderId="0" xfId="0" applyFont="1" applyBorder="1"/>
    <xf numFmtId="0" fontId="1" fillId="0" borderId="7" xfId="0" applyFont="1" applyBorder="1"/>
    <xf numFmtId="49" fontId="24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wrapText="1"/>
    </xf>
    <xf numFmtId="0" fontId="26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8" fillId="7" borderId="2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49" fontId="24" fillId="0" borderId="4" xfId="0" applyNumberFormat="1" applyFont="1" applyFill="1" applyBorder="1" applyAlignment="1">
      <alignment horizontal="center" vertical="center" wrapText="1"/>
    </xf>
    <xf numFmtId="49" fontId="24" fillId="0" borderId="6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</cellXfs>
  <cellStyles count="23">
    <cellStyle name="0,0_x000d__x000a_NA_x000d__x000a_" xfId="6"/>
    <cellStyle name="Comma 2" xfId="4"/>
    <cellStyle name="Normal 2" xfId="10"/>
    <cellStyle name="Normal 3" xfId="12"/>
    <cellStyle name="Normal_Event Logistic Service RFQ Template_v3" xfId="7"/>
    <cellStyle name="標準_Meeting Request（1125 价）" xfId="13"/>
    <cellStyle name="差" xfId="22" builtinId="27"/>
    <cellStyle name="差_20131026　杭州無錫2日間見積もり(0929)" xfId="14"/>
    <cellStyle name="差_Meeting Request（1125 价）" xfId="3"/>
    <cellStyle name="常规" xfId="0" builtinId="0"/>
    <cellStyle name="常规 2" xfId="15"/>
    <cellStyle name="常规 2 2 4" xfId="1"/>
    <cellStyle name="常规 2 5" xfId="5"/>
    <cellStyle name="常规 3" xfId="16"/>
    <cellStyle name="常规 3 2" xfId="9"/>
    <cellStyle name="常规 3 3" xfId="11"/>
    <cellStyle name="常规 4" xfId="17"/>
    <cellStyle name="常规 5" xfId="18"/>
    <cellStyle name="好_20131026　杭州無錫2日間見積もり(0929)" xfId="19"/>
    <cellStyle name="好_Meeting Request（1125 价）" xfId="8"/>
    <cellStyle name="千位分隔" xfId="2" builtinId="3"/>
    <cellStyle name="千位分隔 2" xfId="20"/>
    <cellStyle name="样式 1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26"/>
  <sheetViews>
    <sheetView showGridLines="0" tabSelected="1" zoomScale="85" zoomScaleNormal="85" workbookViewId="0">
      <selection activeCell="K12" sqref="K12"/>
    </sheetView>
  </sheetViews>
  <sheetFormatPr defaultColWidth="9" defaultRowHeight="16.5"/>
  <cols>
    <col min="1" max="1" width="6.33203125" style="2" customWidth="1"/>
    <col min="2" max="2" width="30.5" style="1" customWidth="1"/>
    <col min="3" max="3" width="33.25" style="3" customWidth="1"/>
    <col min="4" max="4" width="8.33203125" style="1" customWidth="1"/>
    <col min="5" max="5" width="5.83203125" style="4" customWidth="1"/>
    <col min="6" max="6" width="6.25" style="4" customWidth="1"/>
    <col min="7" max="7" width="7.5" style="4" customWidth="1"/>
    <col min="8" max="8" width="12.5" style="5" customWidth="1"/>
    <col min="9" max="9" width="10" style="1" customWidth="1"/>
    <col min="10" max="16384" width="9" style="1"/>
  </cols>
  <sheetData>
    <row r="2" spans="1:8" ht="27.5">
      <c r="A2" s="54" t="s">
        <v>35</v>
      </c>
      <c r="B2" s="54"/>
      <c r="C2" s="54"/>
      <c r="D2" s="6"/>
      <c r="E2" s="6"/>
      <c r="G2" s="1"/>
    </row>
    <row r="3" spans="1:8" ht="33">
      <c r="A3" s="7"/>
      <c r="B3" s="41" t="s">
        <v>15</v>
      </c>
      <c r="C3" s="8" t="s">
        <v>0</v>
      </c>
      <c r="G3" s="1"/>
    </row>
    <row r="4" spans="1:8">
      <c r="A4" s="9" t="s">
        <v>1</v>
      </c>
      <c r="B4" s="10" t="s">
        <v>2</v>
      </c>
      <c r="C4" s="11" t="s">
        <v>3</v>
      </c>
      <c r="D4" s="12"/>
      <c r="E4" s="13"/>
      <c r="F4" s="14"/>
      <c r="G4" s="1"/>
    </row>
    <row r="5" spans="1:8">
      <c r="A5" s="15">
        <v>1</v>
      </c>
      <c r="B5" s="16" t="str">
        <f>B11</f>
        <v>设计</v>
      </c>
      <c r="C5" s="17">
        <f>H18</f>
        <v>39150</v>
      </c>
      <c r="D5" s="18"/>
      <c r="G5" s="1"/>
    </row>
    <row r="6" spans="1:8">
      <c r="A6" s="15" t="s">
        <v>40</v>
      </c>
      <c r="B6" s="16" t="s">
        <v>42</v>
      </c>
      <c r="C6" s="17">
        <f>H21</f>
        <v>5000</v>
      </c>
      <c r="D6" s="18"/>
      <c r="G6" s="1"/>
    </row>
    <row r="7" spans="1:8">
      <c r="A7" s="15" t="s">
        <v>41</v>
      </c>
      <c r="B7" s="16" t="str">
        <f>B23</f>
        <v>税 Tax</v>
      </c>
      <c r="C7" s="17">
        <f>H24</f>
        <v>2649</v>
      </c>
      <c r="D7" s="12"/>
      <c r="E7" s="13"/>
      <c r="F7" s="13"/>
      <c r="G7" s="1"/>
    </row>
    <row r="8" spans="1:8">
      <c r="A8" s="19"/>
      <c r="B8" s="20" t="s">
        <v>4</v>
      </c>
      <c r="C8" s="21">
        <f>H26</f>
        <v>46799</v>
      </c>
      <c r="D8" s="12"/>
      <c r="E8" s="13"/>
      <c r="F8" s="13"/>
      <c r="G8" s="1"/>
    </row>
    <row r="9" spans="1:8" ht="37" customHeight="1">
      <c r="A9" s="22"/>
      <c r="B9" s="53" t="s">
        <v>19</v>
      </c>
      <c r="C9" s="23"/>
      <c r="D9" s="12"/>
      <c r="E9" s="13"/>
      <c r="F9" s="13"/>
      <c r="G9" s="1"/>
      <c r="H9" s="35"/>
    </row>
    <row r="10" spans="1:8" ht="33">
      <c r="A10" s="24" t="s">
        <v>5</v>
      </c>
      <c r="B10" s="25" t="s">
        <v>6</v>
      </c>
      <c r="C10" s="25"/>
      <c r="D10" s="26" t="s">
        <v>7</v>
      </c>
      <c r="E10" s="26" t="s">
        <v>8</v>
      </c>
      <c r="F10" s="27" t="s">
        <v>9</v>
      </c>
      <c r="G10" s="27" t="s">
        <v>10</v>
      </c>
      <c r="H10" s="36" t="s">
        <v>11</v>
      </c>
    </row>
    <row r="11" spans="1:8">
      <c r="A11" s="28">
        <v>1</v>
      </c>
      <c r="B11" s="42" t="s">
        <v>18</v>
      </c>
      <c r="C11" s="29"/>
      <c r="D11" s="29"/>
      <c r="E11" s="30"/>
      <c r="F11" s="31"/>
      <c r="G11" s="31"/>
      <c r="H11" s="37"/>
    </row>
    <row r="12" spans="1:8">
      <c r="A12" s="59" t="s">
        <v>16</v>
      </c>
      <c r="B12" s="61" t="s">
        <v>44</v>
      </c>
      <c r="C12" s="44" t="s">
        <v>37</v>
      </c>
      <c r="D12" s="45" t="s">
        <v>32</v>
      </c>
      <c r="E12" s="32">
        <v>1</v>
      </c>
      <c r="F12" s="33">
        <v>1</v>
      </c>
      <c r="G12" s="32">
        <v>8000</v>
      </c>
      <c r="H12" s="38">
        <f t="shared" ref="H12:H14" si="0">G12*E12*F12</f>
        <v>8000</v>
      </c>
    </row>
    <row r="13" spans="1:8">
      <c r="A13" s="60"/>
      <c r="B13" s="62"/>
      <c r="C13" s="44" t="s">
        <v>36</v>
      </c>
      <c r="D13" s="45" t="s">
        <v>34</v>
      </c>
      <c r="E13" s="32">
        <v>5</v>
      </c>
      <c r="F13" s="33">
        <v>1</v>
      </c>
      <c r="G13" s="32">
        <v>800</v>
      </c>
      <c r="H13" s="38">
        <f t="shared" si="0"/>
        <v>4000</v>
      </c>
    </row>
    <row r="14" spans="1:8">
      <c r="A14" s="50" t="s">
        <v>17</v>
      </c>
      <c r="B14" s="51" t="s">
        <v>43</v>
      </c>
      <c r="C14" s="44" t="s">
        <v>23</v>
      </c>
      <c r="D14" s="45" t="s">
        <v>27</v>
      </c>
      <c r="E14" s="32">
        <v>7</v>
      </c>
      <c r="F14" s="33">
        <v>1</v>
      </c>
      <c r="G14" s="32">
        <v>2200</v>
      </c>
      <c r="H14" s="38">
        <f t="shared" si="0"/>
        <v>15400</v>
      </c>
    </row>
    <row r="15" spans="1:8">
      <c r="A15" s="52" t="s">
        <v>20</v>
      </c>
      <c r="B15" s="51" t="s">
        <v>45</v>
      </c>
      <c r="C15" s="44" t="s">
        <v>24</v>
      </c>
      <c r="D15" s="45" t="s">
        <v>33</v>
      </c>
      <c r="E15" s="32">
        <v>3</v>
      </c>
      <c r="F15" s="33">
        <v>1</v>
      </c>
      <c r="G15" s="32">
        <v>850</v>
      </c>
      <c r="H15" s="38">
        <f t="shared" ref="H15:H17" si="1">G15*E15*F15</f>
        <v>2550</v>
      </c>
    </row>
    <row r="16" spans="1:8">
      <c r="A16" s="52" t="s">
        <v>21</v>
      </c>
      <c r="B16" s="51" t="s">
        <v>46</v>
      </c>
      <c r="C16" s="44" t="s">
        <v>25</v>
      </c>
      <c r="D16" s="45" t="s">
        <v>27</v>
      </c>
      <c r="E16" s="32">
        <v>2</v>
      </c>
      <c r="F16" s="33">
        <v>1</v>
      </c>
      <c r="G16" s="32">
        <v>1800</v>
      </c>
      <c r="H16" s="38">
        <f t="shared" si="1"/>
        <v>3600</v>
      </c>
    </row>
    <row r="17" spans="1:14">
      <c r="A17" s="52" t="s">
        <v>22</v>
      </c>
      <c r="B17" s="51" t="s">
        <v>47</v>
      </c>
      <c r="C17" s="44" t="s">
        <v>26</v>
      </c>
      <c r="D17" s="45" t="s">
        <v>34</v>
      </c>
      <c r="E17" s="32">
        <v>8</v>
      </c>
      <c r="F17" s="33">
        <v>1</v>
      </c>
      <c r="G17" s="32">
        <v>700</v>
      </c>
      <c r="H17" s="38">
        <f t="shared" si="1"/>
        <v>5600</v>
      </c>
    </row>
    <row r="18" spans="1:14">
      <c r="A18" s="55" t="s">
        <v>12</v>
      </c>
      <c r="B18" s="55"/>
      <c r="C18" s="55"/>
      <c r="D18" s="55"/>
      <c r="E18" s="55"/>
      <c r="F18" s="55"/>
      <c r="G18" s="55"/>
      <c r="H18" s="46">
        <f>SUM(H12:H17)</f>
        <v>39150</v>
      </c>
    </row>
    <row r="19" spans="1:14">
      <c r="A19" s="28" t="s">
        <v>28</v>
      </c>
      <c r="B19" s="29" t="s">
        <v>29</v>
      </c>
      <c r="C19" s="29"/>
      <c r="D19" s="29"/>
      <c r="E19" s="30"/>
      <c r="F19" s="31"/>
      <c r="G19" s="31"/>
      <c r="H19" s="37"/>
    </row>
    <row r="20" spans="1:14" ht="33">
      <c r="A20" s="52" t="s">
        <v>30</v>
      </c>
      <c r="B20" s="51" t="s">
        <v>31</v>
      </c>
      <c r="C20" s="44" t="s">
        <v>38</v>
      </c>
      <c r="D20" s="45" t="s">
        <v>39</v>
      </c>
      <c r="E20" s="32">
        <v>1</v>
      </c>
      <c r="F20" s="33">
        <v>2</v>
      </c>
      <c r="G20" s="32">
        <v>2500</v>
      </c>
      <c r="H20" s="38">
        <f t="shared" ref="H20" si="2">G20*E20*F20</f>
        <v>5000</v>
      </c>
    </row>
    <row r="21" spans="1:14">
      <c r="A21" s="55" t="s">
        <v>12</v>
      </c>
      <c r="B21" s="55"/>
      <c r="C21" s="55"/>
      <c r="D21" s="55"/>
      <c r="E21" s="55"/>
      <c r="F21" s="55"/>
      <c r="G21" s="55"/>
      <c r="H21" s="46">
        <f>H20</f>
        <v>5000</v>
      </c>
    </row>
    <row r="22" spans="1:14">
      <c r="A22" s="56" t="s">
        <v>12</v>
      </c>
      <c r="B22" s="56"/>
      <c r="C22" s="56"/>
      <c r="D22" s="56"/>
      <c r="E22" s="56"/>
      <c r="F22" s="56"/>
      <c r="G22" s="56"/>
      <c r="H22" s="39">
        <f>H18+H21</f>
        <v>44150</v>
      </c>
      <c r="I22" s="49"/>
      <c r="J22" s="48"/>
      <c r="K22" s="48"/>
    </row>
    <row r="23" spans="1:14">
      <c r="A23" s="47">
        <v>3</v>
      </c>
      <c r="B23" s="29" t="s">
        <v>13</v>
      </c>
      <c r="C23" s="34">
        <v>0.06</v>
      </c>
      <c r="D23" s="29"/>
      <c r="E23" s="30"/>
      <c r="F23" s="31"/>
      <c r="G23" s="31"/>
      <c r="H23" s="37"/>
      <c r="I23" s="49"/>
      <c r="J23" s="48"/>
      <c r="K23" s="48"/>
      <c r="L23" s="48"/>
    </row>
    <row r="24" spans="1:14">
      <c r="A24" s="56" t="s">
        <v>12</v>
      </c>
      <c r="B24" s="56"/>
      <c r="C24" s="56"/>
      <c r="D24" s="56"/>
      <c r="E24" s="56"/>
      <c r="F24" s="56"/>
      <c r="G24" s="56"/>
      <c r="H24" s="39">
        <f>H22*C23</f>
        <v>2649</v>
      </c>
      <c r="I24" s="49"/>
      <c r="J24" s="48"/>
      <c r="K24" s="48"/>
    </row>
    <row r="25" spans="1:14">
      <c r="A25" s="57"/>
      <c r="B25" s="57"/>
      <c r="C25" s="57"/>
      <c r="D25" s="57"/>
      <c r="E25" s="57"/>
      <c r="F25" s="57"/>
      <c r="G25" s="57"/>
      <c r="H25" s="57"/>
      <c r="N25" s="43"/>
    </row>
    <row r="26" spans="1:14">
      <c r="A26" s="58" t="s">
        <v>14</v>
      </c>
      <c r="B26" s="58"/>
      <c r="C26" s="58"/>
      <c r="D26" s="58"/>
      <c r="E26" s="58"/>
      <c r="F26" s="58"/>
      <c r="G26" s="58"/>
      <c r="H26" s="40">
        <f>H22+H24</f>
        <v>46799</v>
      </c>
    </row>
  </sheetData>
  <mergeCells count="9">
    <mergeCell ref="A2:C2"/>
    <mergeCell ref="A18:G18"/>
    <mergeCell ref="A24:G24"/>
    <mergeCell ref="A25:H25"/>
    <mergeCell ref="A26:G26"/>
    <mergeCell ref="A21:G21"/>
    <mergeCell ref="A22:G22"/>
    <mergeCell ref="A12:A13"/>
    <mergeCell ref="B12:B13"/>
  </mergeCells>
  <phoneticPr fontId="23" type="noConversion"/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刘阳</cp:lastModifiedBy>
  <cp:lastPrinted>2021-10-25T08:55:02Z</cp:lastPrinted>
  <dcterms:created xsi:type="dcterms:W3CDTF">2014-02-12T08:04:00Z</dcterms:created>
  <dcterms:modified xsi:type="dcterms:W3CDTF">2021-12-16T03:20:42Z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DC55A361215F4FBC8A8D45437E617CAF</vt:lpwstr>
  </property>
  <property fmtid="{D5CDD505-2E9C-101B-9397-08002B2CF9AE}" pid="10" name="KSOProductBuildVer">
    <vt:lpwstr>2052-11.1.0.10578</vt:lpwstr>
  </property>
</Properties>
</file>