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.5-2021.5.31【UBS】\1、【PartA】GET Project\2、【Sanofi赛诺菲】\HedyHe17、2021赛诺菲医学科普抖音短视频制作\1、Finance\"/>
    </mc:Choice>
  </mc:AlternateContent>
  <bookViews>
    <workbookView xWindow="0" yWindow="0" windowWidth="24000" windowHeight="9750"/>
  </bookViews>
  <sheets>
    <sheet name="报价单 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/>
  <c r="I26" i="1"/>
  <c r="I27" i="1"/>
  <c r="I28" i="1"/>
  <c r="I29" i="1"/>
  <c r="I30" i="1"/>
  <c r="I31" i="1"/>
  <c r="I32" i="1"/>
  <c r="I19" i="1"/>
  <c r="I18" i="1"/>
  <c r="I20" i="1"/>
  <c r="I21" i="1"/>
  <c r="I22" i="1"/>
  <c r="I23" i="1"/>
  <c r="I24" i="1"/>
  <c r="I15" i="1"/>
  <c r="I16" i="1"/>
  <c r="I34" i="1"/>
  <c r="I36" i="1"/>
  <c r="D8" i="1"/>
  <c r="C8" i="1"/>
  <c r="D7" i="1"/>
  <c r="C7" i="1"/>
  <c r="D6" i="1"/>
  <c r="C6" i="1"/>
  <c r="D5" i="1"/>
  <c r="C5" i="1"/>
  <c r="D9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3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3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<sst xmlns="http://schemas.openxmlformats.org/spreadsheetml/2006/main" count="75" uniqueCount="68">
  <si>
    <t>Quotation Summary 报价总表</t>
    <phoneticPr fontId="4" type="noConversion"/>
  </si>
  <si>
    <t>Agency: must fill in
供应商（填入右边橘色处）</t>
  </si>
  <si>
    <t>上海麦田公共关系咨询有限公司</t>
    <phoneticPr fontId="3" type="noConversion"/>
  </si>
  <si>
    <t>Item</t>
    <phoneticPr fontId="3" type="noConversion"/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</si>
  <si>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</si>
  <si>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</si>
  <si>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</si>
  <si>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</si>
  <si>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</si>
  <si>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  <phoneticPr fontId="3" type="noConversion"/>
  </si>
  <si>
    <t>Unit</t>
  </si>
  <si>
    <t>Qty</t>
    <phoneticPr fontId="3" type="noConversion"/>
  </si>
  <si>
    <t>Time of usage</t>
  </si>
  <si>
    <t>Unit Price</t>
    <phoneticPr fontId="3" type="noConversion"/>
  </si>
  <si>
    <t>Total(RMB)</t>
    <phoneticPr fontId="3" type="noConversion"/>
  </si>
  <si>
    <t>Total</t>
  </si>
  <si>
    <t>税 Tax</t>
  </si>
  <si>
    <t>Total</t>
    <phoneticPr fontId="3" type="noConversion"/>
  </si>
  <si>
    <t>医学支持</t>
    <phoneticPr fontId="3" type="noConversion"/>
  </si>
  <si>
    <t>时</t>
    <phoneticPr fontId="13" type="noConversion"/>
  </si>
  <si>
    <t>视频剪辑</t>
    <phoneticPr fontId="3" type="noConversion"/>
  </si>
  <si>
    <t>元/分钟</t>
    <phoneticPr fontId="3" type="noConversion"/>
  </si>
  <si>
    <t>字幕</t>
    <phoneticPr fontId="3" type="noConversion"/>
  </si>
  <si>
    <t>为视频添加对应的字幕</t>
    <phoneticPr fontId="3" type="noConversion"/>
  </si>
  <si>
    <t>配音</t>
    <phoneticPr fontId="3" type="noConversion"/>
  </si>
  <si>
    <t>音乐/音效</t>
    <phoneticPr fontId="3" type="noConversion"/>
  </si>
  <si>
    <t>对提供的视频进行音效配乐，背景音乐编辑(不含版税)</t>
    <phoneticPr fontId="3" type="noConversion"/>
  </si>
  <si>
    <t>后期合成</t>
    <phoneticPr fontId="3" type="noConversion"/>
  </si>
  <si>
    <t>整合视频文件, 输出对应格式文件</t>
    <phoneticPr fontId="3" type="noConversion"/>
  </si>
  <si>
    <t>3-1</t>
    <phoneticPr fontId="3" type="noConversion"/>
  </si>
  <si>
    <t>视频医学脚本撰写</t>
    <phoneticPr fontId="3" type="noConversion"/>
  </si>
  <si>
    <t>1-1</t>
    <phoneticPr fontId="3" type="noConversion"/>
  </si>
  <si>
    <t>灯光助理</t>
    <phoneticPr fontId="3" type="noConversion"/>
  </si>
  <si>
    <t>2-1</t>
    <phoneticPr fontId="3" type="noConversion"/>
  </si>
  <si>
    <t>2-2</t>
  </si>
  <si>
    <t>2-3</t>
  </si>
  <si>
    <t>2-4</t>
  </si>
  <si>
    <t>3-2</t>
  </si>
  <si>
    <t>3-3</t>
  </si>
  <si>
    <t>3-4</t>
  </si>
  <si>
    <t>3-5</t>
  </si>
  <si>
    <t>拍摄与设备</t>
    <phoneticPr fontId="4" type="noConversion"/>
  </si>
  <si>
    <t>灯光师1位，负责拍摄现场灯光调度摆放</t>
    <phoneticPr fontId="3" type="noConversion"/>
  </si>
  <si>
    <t>灯光师</t>
    <phoneticPr fontId="3" type="noConversion"/>
  </si>
  <si>
    <t>灯光助理，负责协助灯光师对现场灯光的调度摆放</t>
    <phoneticPr fontId="3" type="noConversion"/>
  </si>
  <si>
    <t>根据脚本，对已经存在的素材进行剪辑、处理、拼接、合成</t>
    <phoneticPr fontId="3" type="noConversion"/>
  </si>
  <si>
    <t>短视频制作（60s/条）</t>
    <phoneticPr fontId="4" type="noConversion"/>
  </si>
  <si>
    <t>为视频添加画外音</t>
    <phoneticPr fontId="3" type="noConversion"/>
  </si>
  <si>
    <t>摄像机</t>
    <phoneticPr fontId="3" type="noConversion"/>
  </si>
  <si>
    <t>位</t>
    <phoneticPr fontId="13" type="noConversion"/>
  </si>
  <si>
    <t>台</t>
    <phoneticPr fontId="3" type="noConversion"/>
  </si>
  <si>
    <t>位</t>
    <phoneticPr fontId="13" type="noConversion"/>
  </si>
  <si>
    <t>位</t>
    <phoneticPr fontId="13" type="noConversion"/>
  </si>
  <si>
    <t>动画设计</t>
    <phoneticPr fontId="3" type="noConversion"/>
  </si>
  <si>
    <t>二维动画设计</t>
    <phoneticPr fontId="3" type="noConversion"/>
  </si>
  <si>
    <t>秒</t>
    <phoneticPr fontId="3" type="noConversion"/>
  </si>
  <si>
    <t>3-6</t>
  </si>
  <si>
    <t>摄像师</t>
    <phoneticPr fontId="3" type="noConversion"/>
  </si>
  <si>
    <t>专业摄像师1位</t>
    <phoneticPr fontId="3" type="noConversion"/>
  </si>
  <si>
    <t>2-5</t>
  </si>
  <si>
    <t>2-6</t>
  </si>
  <si>
    <t>整片导演</t>
    <phoneticPr fontId="3" type="noConversion"/>
  </si>
  <si>
    <t>位</t>
    <phoneticPr fontId="13" type="noConversion"/>
  </si>
  <si>
    <t>整片监制</t>
    <phoneticPr fontId="3" type="noConversion"/>
  </si>
  <si>
    <t>高清度摄像机，redone等电影级别摄像设备</t>
    <phoneticPr fontId="3" type="noConversion"/>
  </si>
  <si>
    <t>Total Amount：</t>
    <phoneticPr fontId="3" type="noConversion"/>
  </si>
  <si>
    <t>优惠金额：</t>
    <phoneticPr fontId="3" type="noConversion"/>
  </si>
  <si>
    <t>包含文献查阅、整理、解读等医学支持服务，完成落体脚本的撰写（共20篇）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</si>
</sst>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2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Tahoma"/>
      <family val="2"/>
    </font>
    <font>
      <b/>
      <sz val="12"/>
      <color rgb="FFFF0000"/>
      <name val="微软雅黑"/>
      <family val="2"/>
      <charset val="134"/>
    </font>
    <font>
      <u/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>
      <alignment vertical="top"/>
    </xf>
    <xf numFmtId="43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87">
    <xf numFmtId="0" fontId="0" fillId="0" borderId="0" xfId="0"/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7" fontId="5" fillId="0" borderId="2" xfId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43" fontId="5" fillId="0" borderId="0" xfId="1" applyNumberFormat="1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7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right" vertical="center" wrapText="1"/>
    </xf>
    <xf numFmtId="176" fontId="7" fillId="4" borderId="2" xfId="0" applyNumberFormat="1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6" fontId="5" fillId="5" borderId="0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Border="1" applyAlignment="1">
      <alignment horizontal="right" vertical="center"/>
    </xf>
    <xf numFmtId="178" fontId="11" fillId="5" borderId="5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vertical="center"/>
    </xf>
    <xf numFmtId="37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/>
    <xf numFmtId="0" fontId="15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5" borderId="2" xfId="3" applyFont="1" applyFill="1" applyBorder="1" applyAlignment="1">
      <alignment horizontal="center" vertical="center"/>
    </xf>
    <xf numFmtId="0" fontId="17" fillId="5" borderId="2" xfId="3" applyFont="1" applyFill="1" applyBorder="1" applyAlignment="1">
      <alignment horizontal="left"/>
    </xf>
    <xf numFmtId="176" fontId="12" fillId="5" borderId="2" xfId="3" applyNumberFormat="1" applyFont="1" applyFill="1" applyBorder="1" applyAlignment="1">
      <alignment horizontal="center" vertical="center"/>
    </xf>
    <xf numFmtId="176" fontId="12" fillId="5" borderId="2" xfId="3" applyNumberFormat="1" applyFont="1" applyFill="1" applyBorder="1" applyAlignment="1">
      <alignment horizontal="right" vertical="center"/>
    </xf>
    <xf numFmtId="178" fontId="17" fillId="5" borderId="2" xfId="3" applyNumberFormat="1" applyFont="1" applyFill="1" applyBorder="1" applyAlignment="1"/>
    <xf numFmtId="0" fontId="12" fillId="0" borderId="2" xfId="3" applyFont="1" applyFill="1" applyBorder="1" applyAlignment="1">
      <alignment horizontal="center" vertical="center"/>
    </xf>
    <xf numFmtId="176" fontId="12" fillId="0" borderId="2" xfId="3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8" fontId="18" fillId="0" borderId="2" xfId="3" applyNumberFormat="1" applyFont="1" applyFill="1" applyBorder="1" applyAlignment="1">
      <alignment horizontal="center" vertical="center" wrapText="1"/>
    </xf>
    <xf numFmtId="176" fontId="18" fillId="0" borderId="2" xfId="3" applyNumberFormat="1" applyFont="1" applyFill="1" applyBorder="1" applyAlignment="1">
      <alignment horizontal="right" vertical="center"/>
    </xf>
    <xf numFmtId="0" fontId="17" fillId="5" borderId="0" xfId="0" applyFont="1" applyFill="1" applyBorder="1" applyAlignment="1">
      <alignment horizontal="left"/>
    </xf>
    <xf numFmtId="9" fontId="17" fillId="5" borderId="0" xfId="0" applyNumberFormat="1" applyFont="1" applyFill="1" applyBorder="1" applyAlignment="1">
      <alignment horizontal="left"/>
    </xf>
    <xf numFmtId="176" fontId="12" fillId="5" borderId="0" xfId="0" applyNumberFormat="1" applyFont="1" applyFill="1" applyBorder="1" applyAlignment="1">
      <alignment horizontal="center" vertical="center"/>
    </xf>
    <xf numFmtId="176" fontId="12" fillId="5" borderId="0" xfId="0" applyNumberFormat="1" applyFont="1" applyFill="1" applyBorder="1" applyAlignment="1">
      <alignment horizontal="right" vertical="center"/>
    </xf>
    <xf numFmtId="10" fontId="17" fillId="5" borderId="5" xfId="2" applyNumberFormat="1" applyFont="1" applyFill="1" applyBorder="1" applyAlignment="1"/>
    <xf numFmtId="180" fontId="19" fillId="0" borderId="3" xfId="0" applyNumberFormat="1" applyFont="1" applyFill="1" applyBorder="1" applyAlignment="1"/>
    <xf numFmtId="0" fontId="12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 applyProtection="1">
      <alignment vertical="center" wrapText="1"/>
    </xf>
    <xf numFmtId="49" fontId="12" fillId="0" borderId="2" xfId="3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/>
    <xf numFmtId="49" fontId="12" fillId="0" borderId="2" xfId="3" applyNumberFormat="1" applyFont="1" applyFill="1" applyBorder="1" applyAlignment="1">
      <alignment horizontal="center" vertical="center"/>
    </xf>
    <xf numFmtId="180" fontId="24" fillId="0" borderId="3" xfId="0" applyNumberFormat="1" applyFont="1" applyFill="1" applyBorder="1" applyAlignment="1"/>
    <xf numFmtId="180" fontId="5" fillId="0" borderId="0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7" fontId="11" fillId="0" borderId="2" xfId="1" applyFont="1" applyBorder="1" applyAlignment="1">
      <alignment horizontal="right"/>
    </xf>
    <xf numFmtId="0" fontId="23" fillId="9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7" fillId="7" borderId="1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</cellXfs>
  <cellStyles count="6">
    <cellStyle name="百分比" xfId="2" builtinId="5"/>
    <cellStyle name="常规" xfId="0" builtinId="0"/>
    <cellStyle name="常规 2" xfId="3"/>
    <cellStyle name="常规 3" xfId="5"/>
    <cellStyle name="千位分隔" xfId="1" builtin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41"/>
  <sheetViews>
    <sheetView showGridLines="0" tabSelected="1" topLeftCell="A13" zoomScaleNormal="100" workbookViewId="0">
      <selection activeCell="I40" sqref="I40"/>
    </sheetView>
  </sheetViews>
  <sheetFormatPr defaultRowHeight="17.25" x14ac:dyDescent="0.3"/>
  <cols>
    <col min="1" max="1" width="9" style="64"/>
    <col min="2" max="2" width="8.5" style="64" customWidth="1"/>
    <col min="3" max="3" width="28.375" style="64" customWidth="1"/>
    <col min="4" max="4" width="48" style="64" customWidth="1"/>
    <col min="5" max="5" width="12.5" style="64" customWidth="1"/>
    <col min="6" max="7" width="8.375" style="1" customWidth="1"/>
    <col min="8" max="8" width="10.875" style="2" customWidth="1"/>
    <col min="9" max="9" width="17.75" style="3" customWidth="1"/>
    <col min="10" max="10" width="19.25" style="64" customWidth="1"/>
    <col min="11" max="16384" width="9" style="64"/>
  </cols>
  <sheetData>
    <row r="2" spans="2:9" ht="22.5" x14ac:dyDescent="0.4">
      <c r="B2" s="75" t="s">
        <v>0</v>
      </c>
      <c r="C2" s="75"/>
      <c r="D2" s="75"/>
      <c r="E2" s="75"/>
    </row>
    <row r="3" spans="2:9" ht="35.25" customHeight="1" x14ac:dyDescent="0.35">
      <c r="B3" s="4"/>
      <c r="C3" s="5" t="s">
        <v>1</v>
      </c>
      <c r="D3" s="6" t="s">
        <v>2</v>
      </c>
    </row>
    <row r="4" spans="2:9" ht="18" x14ac:dyDescent="0.3">
      <c r="B4" s="7" t="s">
        <v>3</v>
      </c>
      <c r="C4" s="7" t="s">
        <v>4</v>
      </c>
      <c r="D4" s="8" t="s">
        <v>5</v>
      </c>
      <c r="F4" s="9"/>
    </row>
    <row r="5" spans="2:9" x14ac:dyDescent="0.3">
      <c r="B5" s="69">
        <v>1</v>
      </c>
      <c r="C5" s="70" t="str">
        <f>C14</f>
        <v>医学支持</v>
      </c>
      <c r="D5" s="10">
        <f>I16</f>
        <v>128000</v>
      </c>
      <c r="F5" s="11"/>
    </row>
    <row r="6" spans="2:9" x14ac:dyDescent="0.3">
      <c r="B6" s="69">
        <v>2</v>
      </c>
      <c r="C6" s="70" t="str">
        <f>C17</f>
        <v>拍摄与设备</v>
      </c>
      <c r="D6" s="10">
        <f>I24</f>
        <v>125000</v>
      </c>
      <c r="F6" s="11"/>
    </row>
    <row r="7" spans="2:9" x14ac:dyDescent="0.3">
      <c r="B7" s="69">
        <v>3</v>
      </c>
      <c r="C7" s="70" t="str">
        <f>C25</f>
        <v>短视频制作（60s/条）</v>
      </c>
      <c r="D7" s="10">
        <f>I32</f>
        <v>141600</v>
      </c>
      <c r="F7" s="11"/>
    </row>
    <row r="8" spans="2:9" x14ac:dyDescent="0.3">
      <c r="B8" s="69">
        <v>4</v>
      </c>
      <c r="C8" s="70" t="str">
        <f>C33</f>
        <v>税 Tax</v>
      </c>
      <c r="D8" s="10">
        <f>I34</f>
        <v>23676</v>
      </c>
      <c r="F8" s="11"/>
    </row>
    <row r="9" spans="2:9" x14ac:dyDescent="0.3">
      <c r="B9" s="73" t="s">
        <v>6</v>
      </c>
      <c r="C9" s="73"/>
      <c r="D9" s="10">
        <f>I36</f>
        <v>418276</v>
      </c>
    </row>
    <row r="10" spans="2:9" ht="18" x14ac:dyDescent="0.35">
      <c r="B10" s="74" t="str">
        <f>B37</f>
        <v>优惠金额：</v>
      </c>
      <c r="C10" s="74"/>
      <c r="D10" s="71">
        <f>I37</f>
        <v>400000</v>
      </c>
      <c r="E10" s="14"/>
    </row>
    <row r="11" spans="2:9" x14ac:dyDescent="0.3">
      <c r="B11" s="12"/>
      <c r="C11" s="13"/>
      <c r="D11" s="68"/>
      <c r="E11" s="14"/>
    </row>
    <row r="12" spans="2:9" ht="45" x14ac:dyDescent="0.4">
      <c r="B12" s="15"/>
      <c r="C12" s="16" t="s">
        <v>7</v>
      </c>
      <c r="D12" s="16"/>
      <c r="E12" s="17"/>
      <c r="F12" s="18"/>
      <c r="G12" s="18"/>
      <c r="H12" s="19"/>
      <c r="I12" s="20"/>
    </row>
    <row r="13" spans="2:9" ht="54" x14ac:dyDescent="0.3">
      <c r="B13" s="21" t="s">
        <v>8</v>
      </c>
      <c r="C13" s="76" t="s">
        <v>9</v>
      </c>
      <c r="D13" s="77"/>
      <c r="E13" s="21" t="s">
        <v>10</v>
      </c>
      <c r="F13" s="22" t="s">
        <v>11</v>
      </c>
      <c r="G13" s="23" t="s">
        <v>12</v>
      </c>
      <c r="H13" s="24" t="s">
        <v>13</v>
      </c>
      <c r="I13" s="25" t="s">
        <v>14</v>
      </c>
    </row>
    <row r="14" spans="2:9" ht="18" x14ac:dyDescent="0.35">
      <c r="B14" s="26">
        <v>1</v>
      </c>
      <c r="C14" s="27" t="s">
        <v>18</v>
      </c>
      <c r="D14" s="27"/>
      <c r="E14" s="27"/>
      <c r="F14" s="28"/>
      <c r="G14" s="28"/>
      <c r="H14" s="29"/>
      <c r="I14" s="30"/>
    </row>
    <row r="15" spans="2:9" ht="33" x14ac:dyDescent="0.3">
      <c r="B15" s="31" t="s">
        <v>31</v>
      </c>
      <c r="C15" s="32" t="s">
        <v>30</v>
      </c>
      <c r="D15" s="60" t="s">
        <v>67</v>
      </c>
      <c r="E15" s="33" t="s">
        <v>19</v>
      </c>
      <c r="F15" s="34">
        <v>8</v>
      </c>
      <c r="G15" s="35">
        <v>20</v>
      </c>
      <c r="H15" s="36">
        <v>800</v>
      </c>
      <c r="I15" s="37">
        <f>F15*G15*H15</f>
        <v>128000</v>
      </c>
    </row>
    <row r="16" spans="2:9" x14ac:dyDescent="0.3">
      <c r="B16" s="79" t="s">
        <v>15</v>
      </c>
      <c r="C16" s="80"/>
      <c r="D16" s="80"/>
      <c r="E16" s="80"/>
      <c r="F16" s="80"/>
      <c r="G16" s="80"/>
      <c r="H16" s="81"/>
      <c r="I16" s="38">
        <f>SUM(I15:I15)</f>
        <v>128000</v>
      </c>
    </row>
    <row r="17" spans="2:9" ht="18" x14ac:dyDescent="0.35">
      <c r="B17" s="41">
        <v>2</v>
      </c>
      <c r="C17" s="42" t="s">
        <v>41</v>
      </c>
      <c r="D17" s="42"/>
      <c r="E17" s="42"/>
      <c r="F17" s="43"/>
      <c r="G17" s="43"/>
      <c r="H17" s="44"/>
      <c r="I17" s="45"/>
    </row>
    <row r="18" spans="2:9" x14ac:dyDescent="0.3">
      <c r="B18" s="48" t="s">
        <v>33</v>
      </c>
      <c r="C18" s="59" t="s">
        <v>57</v>
      </c>
      <c r="D18" s="60" t="s">
        <v>58</v>
      </c>
      <c r="E18" s="39" t="s">
        <v>49</v>
      </c>
      <c r="F18" s="35">
        <v>1</v>
      </c>
      <c r="G18" s="40">
        <v>20</v>
      </c>
      <c r="H18" s="36">
        <v>2500</v>
      </c>
      <c r="I18" s="37">
        <f>F18*G18*H18</f>
        <v>50000</v>
      </c>
    </row>
    <row r="19" spans="2:9" x14ac:dyDescent="0.3">
      <c r="B19" s="48" t="s">
        <v>34</v>
      </c>
      <c r="C19" s="32" t="s">
        <v>48</v>
      </c>
      <c r="D19" s="60" t="s">
        <v>64</v>
      </c>
      <c r="E19" s="39" t="s">
        <v>50</v>
      </c>
      <c r="F19" s="35">
        <v>1</v>
      </c>
      <c r="G19" s="40">
        <v>20</v>
      </c>
      <c r="H19" s="36">
        <v>2000</v>
      </c>
      <c r="I19" s="37">
        <f>F19*G19*H19</f>
        <v>40000</v>
      </c>
    </row>
    <row r="20" spans="2:9" x14ac:dyDescent="0.3">
      <c r="B20" s="48" t="s">
        <v>35</v>
      </c>
      <c r="C20" s="32" t="s">
        <v>43</v>
      </c>
      <c r="D20" s="61" t="s">
        <v>42</v>
      </c>
      <c r="E20" s="39" t="s">
        <v>51</v>
      </c>
      <c r="F20" s="46">
        <v>1</v>
      </c>
      <c r="G20" s="40">
        <v>20</v>
      </c>
      <c r="H20" s="47">
        <v>600</v>
      </c>
      <c r="I20" s="37">
        <f>F20*G20*H20</f>
        <v>12000</v>
      </c>
    </row>
    <row r="21" spans="2:9" x14ac:dyDescent="0.3">
      <c r="B21" s="48" t="s">
        <v>36</v>
      </c>
      <c r="C21" s="32" t="s">
        <v>32</v>
      </c>
      <c r="D21" s="60" t="s">
        <v>44</v>
      </c>
      <c r="E21" s="39" t="s">
        <v>52</v>
      </c>
      <c r="F21" s="46">
        <v>1</v>
      </c>
      <c r="G21" s="40">
        <v>20</v>
      </c>
      <c r="H21" s="47">
        <v>400</v>
      </c>
      <c r="I21" s="37">
        <f t="shared" ref="I21:I23" si="0">F21*G21*H21</f>
        <v>8000</v>
      </c>
    </row>
    <row r="22" spans="2:9" x14ac:dyDescent="0.3">
      <c r="B22" s="48" t="s">
        <v>59</v>
      </c>
      <c r="C22" s="85" t="s">
        <v>61</v>
      </c>
      <c r="D22" s="86"/>
      <c r="E22" s="39" t="s">
        <v>62</v>
      </c>
      <c r="F22" s="46">
        <v>1</v>
      </c>
      <c r="G22" s="40">
        <v>2</v>
      </c>
      <c r="H22" s="47">
        <v>4000</v>
      </c>
      <c r="I22" s="37">
        <f t="shared" si="0"/>
        <v>8000</v>
      </c>
    </row>
    <row r="23" spans="2:9" x14ac:dyDescent="0.3">
      <c r="B23" s="48" t="s">
        <v>60</v>
      </c>
      <c r="C23" s="85" t="s">
        <v>63</v>
      </c>
      <c r="D23" s="86"/>
      <c r="E23" s="39" t="s">
        <v>62</v>
      </c>
      <c r="F23" s="46">
        <v>1</v>
      </c>
      <c r="G23" s="40">
        <v>2</v>
      </c>
      <c r="H23" s="47">
        <v>3500</v>
      </c>
      <c r="I23" s="37">
        <f t="shared" si="0"/>
        <v>7000</v>
      </c>
    </row>
    <row r="24" spans="2:9" x14ac:dyDescent="0.3">
      <c r="B24" s="79" t="s">
        <v>15</v>
      </c>
      <c r="C24" s="80"/>
      <c r="D24" s="80"/>
      <c r="E24" s="80"/>
      <c r="F24" s="80"/>
      <c r="G24" s="80"/>
      <c r="H24" s="81"/>
      <c r="I24" s="38">
        <f>SUM(I18:I23)</f>
        <v>125000</v>
      </c>
    </row>
    <row r="25" spans="2:9" ht="18" x14ac:dyDescent="0.35">
      <c r="B25" s="41">
        <v>3</v>
      </c>
      <c r="C25" s="42" t="s">
        <v>46</v>
      </c>
      <c r="D25" s="42"/>
      <c r="E25" s="42"/>
      <c r="F25" s="43"/>
      <c r="G25" s="43"/>
      <c r="H25" s="44"/>
      <c r="I25" s="45"/>
    </row>
    <row r="26" spans="2:9" x14ac:dyDescent="0.3">
      <c r="B26" s="62" t="s">
        <v>29</v>
      </c>
      <c r="C26" s="49" t="s">
        <v>20</v>
      </c>
      <c r="D26" s="50" t="s">
        <v>45</v>
      </c>
      <c r="E26" s="51" t="s">
        <v>21</v>
      </c>
      <c r="F26" s="35">
        <v>1</v>
      </c>
      <c r="G26" s="40">
        <v>20</v>
      </c>
      <c r="H26" s="52">
        <v>1500</v>
      </c>
      <c r="I26" s="37">
        <f t="shared" ref="I26:I31" si="1">F26*G26*H26</f>
        <v>30000</v>
      </c>
    </row>
    <row r="27" spans="2:9" customFormat="1" ht="16.5" x14ac:dyDescent="0.15">
      <c r="B27" s="66" t="s">
        <v>37</v>
      </c>
      <c r="C27" s="49" t="s">
        <v>53</v>
      </c>
      <c r="D27" s="50" t="s">
        <v>54</v>
      </c>
      <c r="E27" s="51" t="s">
        <v>55</v>
      </c>
      <c r="F27" s="35">
        <v>10</v>
      </c>
      <c r="G27" s="40">
        <v>20</v>
      </c>
      <c r="H27" s="52">
        <v>250</v>
      </c>
      <c r="I27" s="37">
        <f>F27*G27*H27</f>
        <v>50000</v>
      </c>
    </row>
    <row r="28" spans="2:9" x14ac:dyDescent="0.3">
      <c r="B28" s="66" t="s">
        <v>38</v>
      </c>
      <c r="C28" s="49" t="s">
        <v>22</v>
      </c>
      <c r="D28" s="50" t="s">
        <v>23</v>
      </c>
      <c r="E28" s="51" t="s">
        <v>21</v>
      </c>
      <c r="F28" s="35">
        <v>1</v>
      </c>
      <c r="G28" s="40">
        <v>20</v>
      </c>
      <c r="H28" s="52">
        <v>1000</v>
      </c>
      <c r="I28" s="37">
        <f t="shared" si="1"/>
        <v>20000</v>
      </c>
    </row>
    <row r="29" spans="2:9" x14ac:dyDescent="0.3">
      <c r="B29" s="66" t="s">
        <v>39</v>
      </c>
      <c r="C29" s="49" t="s">
        <v>24</v>
      </c>
      <c r="D29" s="50" t="s">
        <v>47</v>
      </c>
      <c r="E29" s="51" t="s">
        <v>21</v>
      </c>
      <c r="F29" s="35">
        <v>1</v>
      </c>
      <c r="G29" s="40">
        <v>20</v>
      </c>
      <c r="H29" s="52">
        <v>1000</v>
      </c>
      <c r="I29" s="37">
        <f t="shared" si="1"/>
        <v>20000</v>
      </c>
    </row>
    <row r="30" spans="2:9" x14ac:dyDescent="0.3">
      <c r="B30" s="66" t="s">
        <v>40</v>
      </c>
      <c r="C30" s="49" t="s">
        <v>25</v>
      </c>
      <c r="D30" s="50" t="s">
        <v>26</v>
      </c>
      <c r="E30" s="51" t="s">
        <v>21</v>
      </c>
      <c r="F30" s="35">
        <v>1</v>
      </c>
      <c r="G30" s="40">
        <v>20</v>
      </c>
      <c r="H30" s="52">
        <v>1000</v>
      </c>
      <c r="I30" s="37">
        <f t="shared" si="1"/>
        <v>20000</v>
      </c>
    </row>
    <row r="31" spans="2:9" x14ac:dyDescent="0.3">
      <c r="B31" s="66" t="s">
        <v>56</v>
      </c>
      <c r="C31" s="49" t="s">
        <v>27</v>
      </c>
      <c r="D31" s="50" t="s">
        <v>28</v>
      </c>
      <c r="E31" s="51" t="s">
        <v>21</v>
      </c>
      <c r="F31" s="35">
        <v>1</v>
      </c>
      <c r="G31" s="40">
        <v>2</v>
      </c>
      <c r="H31" s="52">
        <v>800</v>
      </c>
      <c r="I31" s="37">
        <f t="shared" si="1"/>
        <v>1600</v>
      </c>
    </row>
    <row r="32" spans="2:9" x14ac:dyDescent="0.3">
      <c r="B32" s="79" t="s">
        <v>15</v>
      </c>
      <c r="C32" s="80"/>
      <c r="D32" s="80"/>
      <c r="E32" s="80"/>
      <c r="F32" s="80"/>
      <c r="G32" s="80"/>
      <c r="H32" s="81"/>
      <c r="I32" s="38">
        <f>SUM(I26:I31)</f>
        <v>141600</v>
      </c>
    </row>
    <row r="33" spans="2:10" ht="18" x14ac:dyDescent="0.35">
      <c r="B33" s="63">
        <v>4</v>
      </c>
      <c r="C33" s="53" t="s">
        <v>16</v>
      </c>
      <c r="D33" s="54">
        <v>0.06</v>
      </c>
      <c r="E33" s="53"/>
      <c r="F33" s="55"/>
      <c r="G33" s="55"/>
      <c r="H33" s="56"/>
      <c r="I33" s="57"/>
      <c r="J33" s="65"/>
    </row>
    <row r="34" spans="2:10" x14ac:dyDescent="0.3">
      <c r="B34" s="79" t="s">
        <v>17</v>
      </c>
      <c r="C34" s="80"/>
      <c r="D34" s="80"/>
      <c r="E34" s="80"/>
      <c r="F34" s="80"/>
      <c r="G34" s="80"/>
      <c r="H34" s="81"/>
      <c r="I34" s="38">
        <f>(I16+I24+I32)*6%</f>
        <v>23676</v>
      </c>
    </row>
    <row r="35" spans="2:10" x14ac:dyDescent="0.3">
      <c r="B35" s="82"/>
      <c r="C35" s="83"/>
      <c r="D35" s="83"/>
      <c r="E35" s="83"/>
      <c r="F35" s="83"/>
      <c r="G35" s="83"/>
      <c r="H35" s="83"/>
      <c r="I35" s="84"/>
    </row>
    <row r="36" spans="2:10" ht="18" x14ac:dyDescent="0.3">
      <c r="B36" s="78" t="s">
        <v>65</v>
      </c>
      <c r="C36" s="78"/>
      <c r="D36" s="78"/>
      <c r="E36" s="78"/>
      <c r="F36" s="78"/>
      <c r="G36" s="78"/>
      <c r="H36" s="78"/>
      <c r="I36" s="67">
        <f>+I16+I24+I32+I34</f>
        <v>418276</v>
      </c>
    </row>
    <row r="37" spans="2:10" ht="18" x14ac:dyDescent="0.35">
      <c r="B37" s="72" t="s">
        <v>66</v>
      </c>
      <c r="C37" s="72"/>
      <c r="D37" s="72"/>
      <c r="E37" s="72"/>
      <c r="F37" s="72"/>
      <c r="G37" s="72"/>
      <c r="H37" s="72"/>
      <c r="I37" s="58">
        <v>400000</v>
      </c>
    </row>
    <row r="40" spans="2:10" x14ac:dyDescent="0.3">
      <c r="F40" s="2"/>
    </row>
    <row r="41" spans="2:10" x14ac:dyDescent="0.3">
      <c r="F41" s="2"/>
    </row>
  </sheetData>
  <mergeCells count="13">
    <mergeCell ref="B37:H37"/>
    <mergeCell ref="B9:C9"/>
    <mergeCell ref="B10:C10"/>
    <mergeCell ref="B2:E2"/>
    <mergeCell ref="C13:D13"/>
    <mergeCell ref="B36:H36"/>
    <mergeCell ref="B16:H16"/>
    <mergeCell ref="B24:H24"/>
    <mergeCell ref="B32:H32"/>
    <mergeCell ref="B34:H34"/>
    <mergeCell ref="B35:I35"/>
    <mergeCell ref="C22:D22"/>
    <mergeCell ref="C23:D23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客户部何文青</cp:lastModifiedBy>
  <dcterms:created xsi:type="dcterms:W3CDTF">2020-12-15T09:48:35Z</dcterms:created>
  <dcterms:modified xsi:type="dcterms:W3CDTF">2021-05-14T10:05:54Z</dcterms:modified>
</cp:coreProperties>
</file>