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cius new begining\项目文件夹\Az\"/>
    </mc:Choice>
  </mc:AlternateContent>
  <bookViews>
    <workbookView xWindow="0" yWindow="0" windowWidth="24000" windowHeight="9750" tabRatio="946"/>
  </bookViews>
  <sheets>
    <sheet name="费用明细" sheetId="16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6" l="1"/>
  <c r="G27" i="16"/>
  <c r="G45" i="16"/>
  <c r="G47" i="16"/>
  <c r="G49" i="16"/>
  <c r="G44" i="16"/>
  <c r="G35" i="16"/>
  <c r="G20" i="16"/>
  <c r="G42" i="16"/>
  <c r="G43" i="16"/>
  <c r="G37" i="16"/>
  <c r="G40" i="16"/>
  <c r="G39" i="16"/>
  <c r="C8" i="16"/>
  <c r="C9" i="16"/>
  <c r="C5" i="16"/>
  <c r="C6" i="16"/>
  <c r="C7" i="16"/>
  <c r="C10" i="16"/>
  <c r="G30" i="16"/>
  <c r="G25" i="16"/>
  <c r="G16" i="16"/>
  <c r="G17" i="16"/>
  <c r="G18" i="16"/>
  <c r="G19" i="16"/>
  <c r="G38" i="16"/>
  <c r="G31" i="16"/>
  <c r="G32" i="16"/>
  <c r="G33" i="16"/>
  <c r="G34" i="16"/>
  <c r="G41" i="16"/>
  <c r="G23" i="16"/>
  <c r="G24" i="16"/>
  <c r="G22" i="16"/>
  <c r="G29" i="16"/>
</calcChain>
</file>

<file path=xl/sharedStrings.xml><?xml version="1.0" encoding="utf-8"?>
<sst xmlns="http://schemas.openxmlformats.org/spreadsheetml/2006/main" count="92" uniqueCount="73">
  <si>
    <t>类别</t>
    <phoneticPr fontId="1" type="noConversion"/>
  </si>
  <si>
    <t>内容</t>
    <phoneticPr fontId="1" type="noConversion"/>
  </si>
  <si>
    <t>小计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</si>
  <si>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</si>
  <si>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</si>
  <si>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</si>
  <si>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小时</t>
    <phoneticPr fontId="1" type="noConversion"/>
  </si>
  <si>
    <t>上海麦田公共关系咨询有限公司</t>
    <phoneticPr fontId="1" type="noConversion"/>
  </si>
  <si>
    <t>Descripation描述</t>
  </si>
  <si>
    <t>总计 Total</t>
  </si>
  <si>
    <t>Item</t>
    <phoneticPr fontId="1" type="noConversion"/>
  </si>
  <si>
    <t>税费</t>
    <phoneticPr fontId="1" type="noConversion"/>
  </si>
  <si>
    <t>税费</t>
    <phoneticPr fontId="1" type="noConversion"/>
  </si>
  <si>
    <t>报价</t>
    <phoneticPr fontId="1" type="noConversion"/>
  </si>
  <si>
    <t>Total Amount</t>
    <phoneticPr fontId="1" type="noConversion"/>
  </si>
  <si>
    <t>实际结算</t>
    <phoneticPr fontId="1" type="noConversion"/>
  </si>
  <si>
    <t>小计</t>
    <phoneticPr fontId="1" type="noConversion"/>
  </si>
  <si>
    <t>总报价</t>
    <phoneticPr fontId="1" type="noConversion"/>
  </si>
  <si>
    <t>总计</t>
    <phoneticPr fontId="1" type="noConversion"/>
  </si>
  <si>
    <t>元/分钟</t>
    <phoneticPr fontId="1" type="noConversion"/>
  </si>
  <si>
    <t xml:space="preserve"> </t>
    <phoneticPr fontId="1" type="noConversion"/>
  </si>
  <si>
    <t>次数</t>
    <phoneticPr fontId="1" type="noConversion"/>
  </si>
  <si>
    <t>文案撰写</t>
    <phoneticPr fontId="1" type="noConversion"/>
  </si>
  <si>
    <t>视频文件编辑/视频较色</t>
    <phoneticPr fontId="1" type="noConversion"/>
  </si>
  <si>
    <t>元/分钟</t>
    <phoneticPr fontId="1" type="noConversion"/>
  </si>
  <si>
    <t>整体创意</t>
    <phoneticPr fontId="1" type="noConversion"/>
  </si>
  <si>
    <t>KV</t>
    <phoneticPr fontId="1" type="noConversion"/>
  </si>
  <si>
    <t>海报</t>
    <phoneticPr fontId="1" type="noConversion"/>
  </si>
  <si>
    <t>召集活动slogan</t>
    <phoneticPr fontId="1" type="noConversion"/>
  </si>
  <si>
    <t>小时</t>
    <phoneticPr fontId="1" type="noConversion"/>
  </si>
  <si>
    <t>服务器系统</t>
    <phoneticPr fontId="29" type="noConversion"/>
  </si>
  <si>
    <t>月</t>
    <phoneticPr fontId="1" type="noConversion"/>
  </si>
  <si>
    <t>沟通信撰写</t>
    <phoneticPr fontId="1" type="noConversion"/>
  </si>
  <si>
    <t>业务标杆案例优秀行为</t>
    <phoneticPr fontId="1" type="noConversion"/>
  </si>
  <si>
    <t>2021Az renal team internal comms项目-报价表</t>
    <phoneticPr fontId="21" type="noConversion"/>
  </si>
  <si>
    <t>支撑700人的基础算力</t>
    <phoneticPr fontId="1" type="noConversion"/>
  </si>
  <si>
    <t>投票页面定制</t>
    <phoneticPr fontId="1" type="noConversion"/>
  </si>
  <si>
    <t>投票数据回写和统计</t>
    <phoneticPr fontId="1" type="noConversion"/>
  </si>
  <si>
    <t>统计和导出</t>
    <phoneticPr fontId="1" type="noConversion"/>
  </si>
  <si>
    <t>投票功能定制开发并按照投票量替换背景，包含简单动画效果</t>
    <phoneticPr fontId="1" type="noConversion"/>
  </si>
  <si>
    <t>项目中期和结束后各1次数据导出XLS</t>
    <phoneticPr fontId="1" type="noConversion"/>
  </si>
  <si>
    <t>投票页面创意设计</t>
    <phoneticPr fontId="1" type="noConversion"/>
  </si>
  <si>
    <t>投票结果的记录和对应前端效果呈现的开发</t>
    <phoneticPr fontId="1" type="noConversion"/>
  </si>
  <si>
    <t>5 税费</t>
    <phoneticPr fontId="1" type="noConversion"/>
  </si>
  <si>
    <t>根据投票结果进行脚本撰写</t>
    <phoneticPr fontId="1" type="noConversion"/>
  </si>
  <si>
    <t>视频素材收集与整理</t>
    <phoneticPr fontId="1" type="noConversion"/>
  </si>
  <si>
    <t>字幕及效果制作</t>
    <phoneticPr fontId="1" type="noConversion"/>
  </si>
  <si>
    <t>二维动画</t>
    <phoneticPr fontId="1" type="noConversion"/>
  </si>
  <si>
    <t>音乐/音效（不含版税）</t>
    <phoneticPr fontId="1" type="noConversion"/>
  </si>
  <si>
    <t>元/秒</t>
    <phoneticPr fontId="1" type="noConversion"/>
  </si>
  <si>
    <t>2.关键词征集H5页面开发</t>
    <phoneticPr fontId="1" type="noConversion"/>
  </si>
  <si>
    <t>关键词征集H5页面开发</t>
    <phoneticPr fontId="1" type="noConversion"/>
  </si>
  <si>
    <t>视频制作</t>
    <phoneticPr fontId="1" type="noConversion"/>
  </si>
  <si>
    <t>视频制作（30s，2D）</t>
    <phoneticPr fontId="1" type="noConversion"/>
  </si>
  <si>
    <t>3. 视频制作（30s，2D）</t>
    <phoneticPr fontId="1" type="noConversion"/>
  </si>
  <si>
    <t>整体创意</t>
    <phoneticPr fontId="1" type="noConversion"/>
  </si>
  <si>
    <t>1. 创意</t>
    <phoneticPr fontId="1" type="noConversion"/>
  </si>
  <si>
    <t>圆桌派脚本支持</t>
    <phoneticPr fontId="1" type="noConversion"/>
  </si>
  <si>
    <t>整体方案活动创意</t>
    <phoneticPr fontId="1" type="noConversion"/>
  </si>
  <si>
    <t>圆桌派总结文案撰写（图文）</t>
    <phoneticPr fontId="1" type="noConversion"/>
  </si>
  <si>
    <t>主KV设计创意*2</t>
    <phoneticPr fontId="1" type="noConversion"/>
  </si>
  <si>
    <t>征集活动slogan创意*1</t>
    <phoneticPr fontId="1" type="noConversion"/>
  </si>
  <si>
    <t>sologn征集海报*1，圆桌派会议海报*5，BU day海报*1</t>
    <phoneticPr fontId="1" type="noConversion"/>
  </si>
  <si>
    <t>登录页面显示*1，投票结束页面显示*1，特点投票数量（200/400/700）背景显示*3</t>
    <phoneticPr fontId="1" type="noConversion"/>
  </si>
  <si>
    <t>根据资料进行文案撰写*2</t>
    <phoneticPr fontId="1" type="noConversion"/>
  </si>
  <si>
    <t>对文案进行设计排版，微信推送*2</t>
    <phoneticPr fontId="1" type="noConversion"/>
  </si>
  <si>
    <t>根据资料进行文案撰写*3</t>
    <phoneticPr fontId="1" type="noConversion"/>
  </si>
  <si>
    <t>对文案进行设计排版，微信推送*3</t>
    <phoneticPr fontId="1" type="noConversion"/>
  </si>
  <si>
    <t>脚本撰写*5</t>
    <phoneticPr fontId="1" type="noConversion"/>
  </si>
  <si>
    <t>更具会议内容进行文案撰写*5</t>
    <phoneticPr fontId="1" type="noConversion"/>
  </si>
  <si>
    <t>对文案进行设计排版，微信推送*5</t>
    <phoneticPr fontId="1" type="noConversion"/>
  </si>
  <si>
    <t>内容撰写&amp;设计</t>
    <phoneticPr fontId="1" type="noConversion"/>
  </si>
  <si>
    <t>4. 内容撰写&amp;设计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</si>
</sst>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43" formatCode="_ * #,##0.00_ ;_ * \-#,##0.00_ ;_ * &quot;-&quot;??_ ;_ @_ "/>
    <numFmt numFmtId="176" formatCode="[$¥-804]#,##0.00"/>
    <numFmt numFmtId="177" formatCode="&quot;¥&quot;#,##0.00_);[Red]\(&quot;¥&quot;#,##0.00\)"/>
    <numFmt numFmtId="178" formatCode="#,##0_ 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  <numFmt numFmtId="181" formatCode="0.0000%"/>
    <numFmt numFmtId="182" formatCode="&quot; &quot;* #,##0.00&quot; &quot;;&quot; &quot;* &quot;-&quot;#,##0.00&quot; &quot;;&quot; &quot;* &quot;-&quot;??&quot; &quot;"/>
    <numFmt numFmtId="183" formatCode="0.00_);[Red]\(0.00\)"/>
  </numFmts>
  <fonts count="31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Verdana"/>
      <family val="2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8"/>
      <name val="Tahoma"/>
      <family val="2"/>
    </font>
    <font>
      <sz val="1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0C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176" fontId="0" fillId="0" borderId="0"/>
    <xf numFmtId="176" fontId="2" fillId="0" borderId="0">
      <alignment vertical="center"/>
    </xf>
    <xf numFmtId="176" fontId="3" fillId="0" borderId="0"/>
    <xf numFmtId="176" fontId="3" fillId="0" borderId="0"/>
    <xf numFmtId="43" fontId="4" fillId="0" borderId="0" applyFont="0" applyFill="0" applyBorder="0" applyAlignment="0" applyProtection="0"/>
    <xf numFmtId="176" fontId="12" fillId="0" borderId="0" applyProtection="0"/>
    <xf numFmtId="176" fontId="13" fillId="0" borderId="0">
      <protection locked="0"/>
    </xf>
    <xf numFmtId="176" fontId="13" fillId="0" borderId="0"/>
    <xf numFmtId="0" fontId="14" fillId="0" borderId="0">
      <alignment vertical="center"/>
    </xf>
    <xf numFmtId="0" fontId="15" fillId="0" borderId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>
      <alignment vertical="center"/>
    </xf>
    <xf numFmtId="0" fontId="18" fillId="0" borderId="0"/>
  </cellStyleXfs>
  <cellXfs count="101">
    <xf numFmtId="176" fontId="0" fillId="0" borderId="0" xfId="0"/>
    <xf numFmtId="176" fontId="5" fillId="0" borderId="0" xfId="0" applyFont="1" applyAlignment="1">
      <alignment horizontal="center" vertical="center" wrapText="1"/>
    </xf>
    <xf numFmtId="176" fontId="6" fillId="0" borderId="0" xfId="0" applyFont="1" applyAlignment="1">
      <alignment horizontal="center" vertical="center" wrapText="1"/>
    </xf>
    <xf numFmtId="176" fontId="7" fillId="0" borderId="0" xfId="0" applyFont="1" applyAlignment="1">
      <alignment horizontal="center" vertical="center" wrapText="1"/>
    </xf>
    <xf numFmtId="176" fontId="7" fillId="0" borderId="1" xfId="2" applyFont="1" applyFill="1" applyBorder="1" applyAlignment="1" applyProtection="1">
      <alignment horizontal="left" vertical="center" wrapText="1"/>
      <protection locked="0"/>
    </xf>
    <xf numFmtId="176" fontId="5" fillId="0" borderId="0" xfId="0" applyFont="1" applyAlignment="1">
      <alignment horizontal="left" vertical="center" wrapText="1"/>
    </xf>
    <xf numFmtId="176" fontId="5" fillId="0" borderId="1" xfId="0" applyFont="1" applyBorder="1" applyAlignment="1">
      <alignment horizontal="center" vertical="center" wrapText="1"/>
    </xf>
    <xf numFmtId="176" fontId="6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38" fontId="5" fillId="0" borderId="1" xfId="0" applyNumberFormat="1" applyFont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76" fontId="10" fillId="2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76" fontId="9" fillId="3" borderId="1" xfId="0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40" fontId="9" fillId="3" borderId="1" xfId="0" applyNumberFormat="1" applyFont="1" applyFill="1" applyBorder="1" applyAlignment="1">
      <alignment horizontal="right" vertical="center" wrapText="1"/>
    </xf>
    <xf numFmtId="181" fontId="5" fillId="0" borderId="1" xfId="0" applyNumberFormat="1" applyFont="1" applyBorder="1" applyAlignment="1">
      <alignment horizontal="right" vertical="center" wrapText="1"/>
    </xf>
    <xf numFmtId="176" fontId="7" fillId="0" borderId="1" xfId="1" applyFont="1" applyBorder="1" applyAlignment="1">
      <alignment horizontal="center" vertical="center" wrapText="1"/>
    </xf>
    <xf numFmtId="176" fontId="19" fillId="0" borderId="0" xfId="0" applyFont="1"/>
    <xf numFmtId="176" fontId="19" fillId="0" borderId="0" xfId="0" applyFont="1" applyAlignment="1">
      <alignment horizontal="left"/>
    </xf>
    <xf numFmtId="176" fontId="19" fillId="0" borderId="0" xfId="0" applyFont="1" applyAlignment="1">
      <alignment horizontal="center" vertical="center"/>
    </xf>
    <xf numFmtId="176" fontId="19" fillId="0" borderId="0" xfId="0" applyFont="1" applyAlignment="1">
      <alignment horizontal="center"/>
    </xf>
    <xf numFmtId="176" fontId="19" fillId="0" borderId="0" xfId="0" applyFont="1" applyAlignment="1">
      <alignment horizontal="right" wrapText="1"/>
    </xf>
    <xf numFmtId="176" fontId="11" fillId="4" borderId="0" xfId="0" applyFont="1" applyFill="1" applyAlignment="1">
      <alignment horizontal="right" wrapText="1"/>
    </xf>
    <xf numFmtId="176" fontId="22" fillId="5" borderId="2" xfId="0" applyFont="1" applyFill="1" applyBorder="1" applyAlignment="1">
      <alignment horizontal="center" vertical="center"/>
    </xf>
    <xf numFmtId="176" fontId="22" fillId="5" borderId="1" xfId="0" applyFont="1" applyFill="1" applyBorder="1" applyAlignment="1">
      <alignment horizontal="center" vertical="center"/>
    </xf>
    <xf numFmtId="176" fontId="23" fillId="0" borderId="0" xfId="0" applyFont="1" applyAlignment="1">
      <alignment horizontal="center" vertical="center"/>
    </xf>
    <xf numFmtId="43" fontId="19" fillId="0" borderId="1" xfId="17" applyFont="1" applyBorder="1" applyAlignment="1"/>
    <xf numFmtId="176" fontId="24" fillId="0" borderId="0" xfId="0" applyFont="1" applyAlignment="1">
      <alignment horizontal="center" vertical="center"/>
    </xf>
    <xf numFmtId="176" fontId="19" fillId="0" borderId="0" xfId="0" applyFont="1" applyBorder="1" applyAlignment="1">
      <alignment horizontal="center" wrapText="1"/>
    </xf>
    <xf numFmtId="176" fontId="19" fillId="0" borderId="0" xfId="0" applyFont="1" applyBorder="1" applyAlignment="1">
      <alignment wrapText="1"/>
    </xf>
    <xf numFmtId="176" fontId="19" fillId="0" borderId="0" xfId="0" applyFont="1" applyBorder="1" applyAlignment="1">
      <alignment horizontal="left" wrapText="1"/>
    </xf>
    <xf numFmtId="43" fontId="19" fillId="0" borderId="0" xfId="17" applyNumberFormat="1" applyFont="1" applyBorder="1" applyAlignment="1"/>
    <xf numFmtId="176" fontId="19" fillId="0" borderId="0" xfId="0" applyFont="1" applyBorder="1" applyAlignment="1">
      <alignment horizontal="center"/>
    </xf>
    <xf numFmtId="176" fontId="20" fillId="0" borderId="0" xfId="0" applyFont="1" applyFill="1" applyBorder="1" applyAlignment="1"/>
    <xf numFmtId="176" fontId="25" fillId="0" borderId="1" xfId="0" applyFont="1" applyFill="1" applyBorder="1" applyAlignment="1">
      <alignment vertical="center"/>
    </xf>
    <xf numFmtId="176" fontId="20" fillId="0" borderId="0" xfId="0" applyFont="1" applyAlignment="1"/>
    <xf numFmtId="176" fontId="19" fillId="0" borderId="1" xfId="0" applyFont="1" applyBorder="1" applyAlignment="1">
      <alignment horizontal="center" wrapText="1"/>
    </xf>
    <xf numFmtId="176" fontId="19" fillId="0" borderId="1" xfId="0" applyFont="1" applyBorder="1" applyAlignment="1">
      <alignment horizontal="left" vertical="center"/>
    </xf>
    <xf numFmtId="176" fontId="19" fillId="0" borderId="1" xfId="0" applyFont="1" applyBorder="1" applyAlignment="1">
      <alignment horizontal="left" vertical="center" wrapText="1"/>
    </xf>
    <xf numFmtId="178" fontId="19" fillId="0" borderId="1" xfId="0" applyNumberFormat="1" applyFont="1" applyBorder="1" applyAlignment="1">
      <alignment horizontal="left"/>
    </xf>
    <xf numFmtId="176" fontId="22" fillId="5" borderId="1" xfId="0" applyFont="1" applyFill="1" applyBorder="1" applyAlignment="1">
      <alignment vertical="center" wrapText="1"/>
    </xf>
    <xf numFmtId="176" fontId="19" fillId="0" borderId="1" xfId="17" applyNumberFormat="1" applyFont="1" applyBorder="1" applyAlignment="1"/>
    <xf numFmtId="49" fontId="28" fillId="8" borderId="1" xfId="0" applyNumberFormat="1" applyFont="1" applyFill="1" applyBorder="1" applyAlignment="1">
      <alignment horizontal="left" vertical="center" wrapText="1"/>
    </xf>
    <xf numFmtId="182" fontId="28" fillId="8" borderId="1" xfId="0" applyNumberFormat="1" applyFont="1" applyFill="1" applyBorder="1" applyAlignment="1">
      <alignment horizontal="right" vertical="center" wrapText="1"/>
    </xf>
    <xf numFmtId="49" fontId="28" fillId="8" borderId="3" xfId="0" applyNumberFormat="1" applyFont="1" applyFill="1" applyBorder="1" applyAlignment="1">
      <alignment horizontal="left" vertical="center" wrapText="1"/>
    </xf>
    <xf numFmtId="182" fontId="28" fillId="9" borderId="3" xfId="0" applyNumberFormat="1" applyFont="1" applyFill="1" applyBorder="1" applyAlignment="1">
      <alignment horizontal="right" vertical="center" wrapText="1"/>
    </xf>
    <xf numFmtId="176" fontId="10" fillId="2" borderId="3" xfId="0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left" vertical="center"/>
    </xf>
    <xf numFmtId="49" fontId="28" fillId="8" borderId="1" xfId="0" applyNumberFormat="1" applyFont="1" applyFill="1" applyBorder="1" applyAlignment="1">
      <alignment horizontal="center" vertical="center"/>
    </xf>
    <xf numFmtId="40" fontId="7" fillId="0" borderId="0" xfId="0" applyNumberFormat="1" applyFont="1" applyBorder="1" applyAlignment="1">
      <alignment horizontal="right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183" fontId="19" fillId="0" borderId="0" xfId="0" applyNumberFormat="1" applyFont="1" applyAlignment="1">
      <alignment horizontal="left"/>
    </xf>
    <xf numFmtId="183" fontId="19" fillId="0" borderId="0" xfId="0" applyNumberFormat="1" applyFont="1"/>
    <xf numFmtId="183" fontId="19" fillId="0" borderId="0" xfId="0" applyNumberFormat="1" applyFont="1" applyBorder="1" applyAlignment="1">
      <alignment horizontal="left" wrapText="1"/>
    </xf>
    <xf numFmtId="183" fontId="9" fillId="3" borderId="1" xfId="0" applyNumberFormat="1" applyFont="1" applyFill="1" applyBorder="1" applyAlignment="1">
      <alignment horizontal="center" vertical="center" wrapText="1"/>
    </xf>
    <xf numFmtId="183" fontId="10" fillId="0" borderId="1" xfId="0" applyNumberFormat="1" applyFont="1" applyFill="1" applyBorder="1" applyAlignment="1">
      <alignment horizontal="center" vertical="center" wrapText="1"/>
    </xf>
    <xf numFmtId="183" fontId="10" fillId="2" borderId="3" xfId="0" applyNumberFormat="1" applyFont="1" applyFill="1" applyBorder="1" applyAlignment="1">
      <alignment horizontal="center" vertical="center" wrapText="1"/>
    </xf>
    <xf numFmtId="183" fontId="5" fillId="0" borderId="1" xfId="0" applyNumberFormat="1" applyFont="1" applyBorder="1" applyAlignment="1">
      <alignment horizontal="center" vertical="center" wrapText="1"/>
    </xf>
    <xf numFmtId="183" fontId="5" fillId="0" borderId="0" xfId="0" applyNumberFormat="1" applyFont="1" applyAlignment="1">
      <alignment horizontal="center" vertical="center" wrapText="1"/>
    </xf>
    <xf numFmtId="40" fontId="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176" fontId="7" fillId="0" borderId="1" xfId="0" applyFont="1" applyBorder="1" applyAlignment="1">
      <alignment horizontal="center" vertical="center"/>
    </xf>
    <xf numFmtId="176" fontId="7" fillId="0" borderId="1" xfId="0" applyFont="1" applyBorder="1" applyAlignment="1">
      <alignment vertical="center"/>
    </xf>
    <xf numFmtId="176" fontId="7" fillId="0" borderId="1" xfId="0" applyFont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28" fillId="8" borderId="1" xfId="0" applyNumberFormat="1" applyFont="1" applyFill="1" applyBorder="1" applyAlignment="1">
      <alignment horizontal="left" vertical="center" wrapText="1"/>
    </xf>
    <xf numFmtId="49" fontId="28" fillId="8" borderId="1" xfId="0" applyNumberFormat="1" applyFont="1" applyFill="1" applyBorder="1" applyAlignment="1">
      <alignment vertical="center" wrapText="1"/>
    </xf>
    <xf numFmtId="176" fontId="7" fillId="0" borderId="2" xfId="1" applyFont="1" applyBorder="1" applyAlignment="1">
      <alignment horizontal="center" vertical="center" wrapText="1"/>
    </xf>
    <xf numFmtId="176" fontId="30" fillId="0" borderId="2" xfId="0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right" vertical="center" wrapText="1"/>
    </xf>
    <xf numFmtId="176" fontId="30" fillId="0" borderId="1" xfId="0" applyFont="1" applyFill="1" applyBorder="1" applyAlignment="1">
      <alignment vertical="center" wrapText="1"/>
    </xf>
    <xf numFmtId="0" fontId="28" fillId="0" borderId="10" xfId="0" applyNumberFormat="1" applyFont="1" applyFill="1" applyBorder="1" applyAlignment="1">
      <alignment horizontal="center" vertical="center" wrapText="1"/>
    </xf>
    <xf numFmtId="40" fontId="7" fillId="0" borderId="4" xfId="0" applyNumberFormat="1" applyFont="1" applyBorder="1" applyAlignment="1">
      <alignment horizontal="right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176" fontId="26" fillId="6" borderId="2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76" fontId="22" fillId="7" borderId="2" xfId="0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20" fillId="0" borderId="0" xfId="0" applyFont="1" applyAlignment="1">
      <alignment horizontal="center"/>
    </xf>
    <xf numFmtId="176" fontId="8" fillId="0" borderId="2" xfId="0" applyFont="1" applyFill="1" applyBorder="1" applyAlignment="1">
      <alignment horizontal="left" vertical="center" wrapText="1"/>
    </xf>
    <xf numFmtId="176" fontId="8" fillId="0" borderId="8" xfId="0" applyFont="1" applyFill="1" applyBorder="1" applyAlignment="1">
      <alignment horizontal="left" vertical="center" wrapText="1"/>
    </xf>
    <xf numFmtId="176" fontId="8" fillId="0" borderId="3" xfId="0" applyFont="1" applyFill="1" applyBorder="1" applyAlignment="1">
      <alignment horizontal="left" vertical="center" wrapText="1"/>
    </xf>
    <xf numFmtId="176" fontId="8" fillId="0" borderId="4" xfId="0" applyFont="1" applyFill="1" applyBorder="1" applyAlignment="1">
      <alignment horizontal="left" vertical="center" wrapText="1"/>
    </xf>
    <xf numFmtId="176" fontId="8" fillId="0" borderId="1" xfId="0" applyFont="1" applyFill="1" applyBorder="1" applyAlignment="1">
      <alignment horizontal="left" vertical="center" wrapText="1"/>
    </xf>
    <xf numFmtId="176" fontId="27" fillId="0" borderId="1" xfId="0" applyFont="1" applyBorder="1" applyAlignment="1">
      <alignment horizontal="center"/>
    </xf>
    <xf numFmtId="0" fontId="28" fillId="0" borderId="7" xfId="0" applyNumberFormat="1" applyFont="1" applyFill="1" applyBorder="1" applyAlignment="1">
      <alignment horizontal="center" vertical="center" wrapText="1"/>
    </xf>
    <xf numFmtId="0" fontId="28" fillId="0" borderId="6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right" vertical="center" wrapText="1"/>
    </xf>
    <xf numFmtId="178" fontId="10" fillId="0" borderId="9" xfId="0" applyNumberFormat="1" applyFont="1" applyFill="1" applyBorder="1" applyAlignment="1">
      <alignment horizontal="right" vertical="center" wrapText="1"/>
    </xf>
    <xf numFmtId="178" fontId="10" fillId="0" borderId="3" xfId="0" applyNumberFormat="1" applyFont="1" applyFill="1" applyBorder="1" applyAlignment="1">
      <alignment horizontal="right" vertical="center" wrapText="1"/>
    </xf>
    <xf numFmtId="178" fontId="10" fillId="0" borderId="4" xfId="0" applyNumberFormat="1" applyFont="1" applyFill="1" applyBorder="1" applyAlignment="1">
      <alignment horizontal="right" vertical="center" wrapText="1"/>
    </xf>
  </cellXfs>
  <cellStyles count="19">
    <cellStyle name="_HyperlinkAction" xfId="9"/>
    <cellStyle name="0,0_x000d__x000a_NA_x000d__x000a_" xfId="18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" xfId="17" builtinId="3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GridLines="0" tabSelected="1" topLeftCell="A16" zoomScale="95" zoomScaleNormal="95" workbookViewId="0">
      <selection activeCell="I28" sqref="I28"/>
    </sheetView>
  </sheetViews>
  <sheetFormatPr defaultColWidth="9" defaultRowHeight="14.25"/>
  <cols>
    <col min="1" max="1" width="25.125" style="2" customWidth="1"/>
    <col min="2" max="2" width="48.25" style="5" customWidth="1"/>
    <col min="3" max="3" width="19.125" style="11" customWidth="1"/>
    <col min="4" max="4" width="15.25" style="1" customWidth="1"/>
    <col min="5" max="5" width="15.25" style="66" customWidth="1"/>
    <col min="6" max="6" width="13.375" style="17" bestFit="1" customWidth="1"/>
    <col min="7" max="7" width="14.625" style="14" bestFit="1" customWidth="1"/>
    <col min="8" max="16384" width="9" style="1"/>
  </cols>
  <sheetData>
    <row r="1" spans="1:7" s="24" customFormat="1" ht="17.25">
      <c r="D1" s="25"/>
      <c r="E1" s="59"/>
      <c r="G1" s="26"/>
    </row>
    <row r="2" spans="1:7" s="24" customFormat="1" ht="22.5">
      <c r="A2" s="87" t="s">
        <v>34</v>
      </c>
      <c r="B2" s="87"/>
      <c r="C2" s="87"/>
      <c r="E2" s="60"/>
      <c r="F2" s="42"/>
      <c r="G2" s="26"/>
    </row>
    <row r="3" spans="1:7" s="24" customFormat="1" ht="33">
      <c r="A3" s="27"/>
      <c r="B3" s="28"/>
      <c r="C3" s="29" t="s">
        <v>7</v>
      </c>
      <c r="E3" s="60"/>
      <c r="G3" s="26"/>
    </row>
    <row r="4" spans="1:7" s="24" customFormat="1" ht="18">
      <c r="A4" s="30" t="s">
        <v>10</v>
      </c>
      <c r="B4" s="31" t="s">
        <v>8</v>
      </c>
      <c r="C4" s="47" t="s">
        <v>17</v>
      </c>
      <c r="E4" s="60"/>
      <c r="G4" s="32"/>
    </row>
    <row r="5" spans="1:7" s="24" customFormat="1" ht="17.25">
      <c r="A5" s="46">
        <v>1</v>
      </c>
      <c r="B5" s="44" t="s">
        <v>25</v>
      </c>
      <c r="C5" s="33">
        <f>G20</f>
        <v>41000</v>
      </c>
      <c r="E5" s="60"/>
      <c r="G5" s="34"/>
    </row>
    <row r="6" spans="1:7" s="24" customFormat="1" ht="17.25">
      <c r="A6" s="46">
        <v>2</v>
      </c>
      <c r="B6" s="44" t="s">
        <v>51</v>
      </c>
      <c r="C6" s="33">
        <f>G27</f>
        <v>35200</v>
      </c>
      <c r="E6" s="60"/>
      <c r="G6" s="34"/>
    </row>
    <row r="7" spans="1:7" s="24" customFormat="1" ht="17.25">
      <c r="A7" s="46">
        <v>3</v>
      </c>
      <c r="B7" s="44" t="s">
        <v>53</v>
      </c>
      <c r="C7" s="33">
        <f>G35</f>
        <v>16450</v>
      </c>
      <c r="E7" s="60"/>
      <c r="F7" s="57"/>
      <c r="G7" s="26"/>
    </row>
    <row r="8" spans="1:7" s="24" customFormat="1" ht="17.25">
      <c r="A8" s="46">
        <v>4</v>
      </c>
      <c r="B8" s="44" t="s">
        <v>71</v>
      </c>
      <c r="C8" s="33">
        <f>G44</f>
        <v>80550</v>
      </c>
      <c r="E8" s="60"/>
      <c r="F8" s="57"/>
      <c r="G8" s="26"/>
    </row>
    <row r="9" spans="1:7" s="24" customFormat="1" ht="17.25">
      <c r="A9" s="46">
        <v>5</v>
      </c>
      <c r="B9" s="44" t="s">
        <v>12</v>
      </c>
      <c r="C9" s="33">
        <f>G47</f>
        <v>10392</v>
      </c>
      <c r="E9" s="60"/>
      <c r="G9" s="26"/>
    </row>
    <row r="10" spans="1:7" s="24" customFormat="1" ht="17.25">
      <c r="A10" s="43"/>
      <c r="B10" s="45" t="s">
        <v>9</v>
      </c>
      <c r="C10" s="48">
        <f>SUM(C5:C9)</f>
        <v>183592</v>
      </c>
      <c r="E10" s="60"/>
      <c r="G10" s="26"/>
    </row>
    <row r="11" spans="1:7" s="24" customFormat="1" ht="17.25">
      <c r="A11" s="43"/>
      <c r="B11" s="45" t="s">
        <v>15</v>
      </c>
      <c r="C11" s="48"/>
      <c r="E11" s="60"/>
      <c r="G11" s="26"/>
    </row>
    <row r="12" spans="1:7" s="24" customFormat="1" ht="17.25">
      <c r="B12" s="35"/>
      <c r="C12" s="36"/>
      <c r="D12" s="37"/>
      <c r="E12" s="61"/>
      <c r="F12" s="38"/>
      <c r="G12" s="26"/>
    </row>
    <row r="13" spans="1:7" s="24" customFormat="1" ht="24.75">
      <c r="A13" s="40"/>
      <c r="B13" s="39"/>
      <c r="C13" s="93" t="s">
        <v>13</v>
      </c>
      <c r="D13" s="93"/>
      <c r="E13" s="93"/>
      <c r="F13" s="93"/>
      <c r="G13" s="93"/>
    </row>
    <row r="14" spans="1:7" ht="24.6" customHeight="1">
      <c r="A14" s="18" t="s">
        <v>0</v>
      </c>
      <c r="B14" s="18" t="s">
        <v>1</v>
      </c>
      <c r="C14" s="19" t="s">
        <v>3</v>
      </c>
      <c r="D14" s="18" t="s">
        <v>4</v>
      </c>
      <c r="E14" s="62" t="s">
        <v>21</v>
      </c>
      <c r="F14" s="20" t="s">
        <v>5</v>
      </c>
      <c r="G14" s="21" t="s">
        <v>2</v>
      </c>
    </row>
    <row r="15" spans="1:7" ht="15">
      <c r="A15" s="88" t="s">
        <v>56</v>
      </c>
      <c r="B15" s="89"/>
      <c r="C15" s="90"/>
      <c r="D15" s="90"/>
      <c r="E15" s="90"/>
      <c r="F15" s="90"/>
      <c r="G15" s="91"/>
    </row>
    <row r="16" spans="1:7" ht="16.5">
      <c r="A16" s="77" t="s">
        <v>55</v>
      </c>
      <c r="B16" s="79" t="s">
        <v>58</v>
      </c>
      <c r="C16" s="78">
        <v>600</v>
      </c>
      <c r="D16" s="12" t="s">
        <v>29</v>
      </c>
      <c r="E16" s="72">
        <v>1</v>
      </c>
      <c r="F16" s="72">
        <v>8</v>
      </c>
      <c r="G16" s="13">
        <f>F16*E16*C16</f>
        <v>4800</v>
      </c>
    </row>
    <row r="17" spans="1:7" s="3" customFormat="1" ht="16.5">
      <c r="A17" s="76" t="s">
        <v>26</v>
      </c>
      <c r="B17" s="79" t="s">
        <v>60</v>
      </c>
      <c r="C17" s="78">
        <v>800</v>
      </c>
      <c r="D17" s="12" t="s">
        <v>29</v>
      </c>
      <c r="E17" s="72">
        <v>2</v>
      </c>
      <c r="F17" s="15">
        <v>8</v>
      </c>
      <c r="G17" s="13">
        <f>F17*E17*C17</f>
        <v>12800</v>
      </c>
    </row>
    <row r="18" spans="1:7" s="3" customFormat="1" ht="16.5">
      <c r="A18" s="76" t="s">
        <v>28</v>
      </c>
      <c r="B18" s="79" t="s">
        <v>61</v>
      </c>
      <c r="C18" s="78">
        <v>600</v>
      </c>
      <c r="D18" s="12" t="s">
        <v>29</v>
      </c>
      <c r="E18" s="72">
        <v>1</v>
      </c>
      <c r="F18" s="15">
        <v>4</v>
      </c>
      <c r="G18" s="13">
        <f>F18*E18*C18</f>
        <v>2400</v>
      </c>
    </row>
    <row r="19" spans="1:7" s="3" customFormat="1" ht="16.5">
      <c r="A19" s="76" t="s">
        <v>27</v>
      </c>
      <c r="B19" s="79" t="s">
        <v>62</v>
      </c>
      <c r="C19" s="78">
        <v>600</v>
      </c>
      <c r="D19" s="12" t="s">
        <v>29</v>
      </c>
      <c r="E19" s="72">
        <v>7</v>
      </c>
      <c r="F19" s="15">
        <v>5</v>
      </c>
      <c r="G19" s="13">
        <f t="shared" ref="G19" si="0">F19*E19*C19</f>
        <v>21000</v>
      </c>
    </row>
    <row r="20" spans="1:7" s="3" customFormat="1" ht="16.5">
      <c r="A20" s="97" t="s">
        <v>16</v>
      </c>
      <c r="B20" s="98"/>
      <c r="C20" s="99"/>
      <c r="D20" s="99"/>
      <c r="E20" s="99"/>
      <c r="F20" s="100"/>
      <c r="G20" s="13">
        <f>SUM(G16:G19)</f>
        <v>41000</v>
      </c>
    </row>
    <row r="21" spans="1:7" ht="15">
      <c r="A21" s="92" t="s">
        <v>50</v>
      </c>
      <c r="B21" s="92"/>
      <c r="C21" s="92"/>
      <c r="D21" s="92"/>
      <c r="E21" s="92"/>
      <c r="F21" s="92"/>
      <c r="G21" s="92"/>
    </row>
    <row r="22" spans="1:7" ht="16.5">
      <c r="A22" s="69" t="s">
        <v>30</v>
      </c>
      <c r="B22" s="70" t="s">
        <v>35</v>
      </c>
      <c r="C22" s="13">
        <v>800</v>
      </c>
      <c r="D22" s="67" t="s">
        <v>31</v>
      </c>
      <c r="E22" s="72">
        <v>1</v>
      </c>
      <c r="F22" s="72">
        <v>2</v>
      </c>
      <c r="G22" s="13">
        <f>F22*E22*C22</f>
        <v>1600</v>
      </c>
    </row>
    <row r="23" spans="1:7" s="3" customFormat="1" ht="16.5">
      <c r="A23" s="69" t="s">
        <v>36</v>
      </c>
      <c r="B23" s="71" t="s">
        <v>39</v>
      </c>
      <c r="C23" s="9">
        <v>2200</v>
      </c>
      <c r="D23" s="12" t="s">
        <v>29</v>
      </c>
      <c r="E23" s="73">
        <v>1</v>
      </c>
      <c r="F23" s="15">
        <v>6</v>
      </c>
      <c r="G23" s="13">
        <f t="shared" ref="G23:G26" si="1">F23*E23*C23</f>
        <v>13200</v>
      </c>
    </row>
    <row r="24" spans="1:7" s="3" customFormat="1" ht="16.5">
      <c r="A24" s="69" t="s">
        <v>37</v>
      </c>
      <c r="B24" s="71" t="s">
        <v>42</v>
      </c>
      <c r="C24" s="9">
        <v>1200</v>
      </c>
      <c r="D24" s="12" t="s">
        <v>29</v>
      </c>
      <c r="E24" s="73">
        <v>1</v>
      </c>
      <c r="F24" s="15">
        <v>6</v>
      </c>
      <c r="G24" s="13">
        <f t="shared" si="1"/>
        <v>7200</v>
      </c>
    </row>
    <row r="25" spans="1:7" s="3" customFormat="1" ht="16.5">
      <c r="A25" s="69" t="s">
        <v>38</v>
      </c>
      <c r="B25" s="71" t="s">
        <v>40</v>
      </c>
      <c r="C25" s="9">
        <v>800</v>
      </c>
      <c r="D25" s="12" t="s">
        <v>29</v>
      </c>
      <c r="E25" s="73">
        <v>3</v>
      </c>
      <c r="F25" s="15">
        <v>1</v>
      </c>
      <c r="G25" s="13">
        <f t="shared" si="1"/>
        <v>2400</v>
      </c>
    </row>
    <row r="26" spans="1:7" s="3" customFormat="1" ht="30" customHeight="1">
      <c r="A26" s="69" t="s">
        <v>41</v>
      </c>
      <c r="B26" s="71" t="s">
        <v>63</v>
      </c>
      <c r="C26" s="9">
        <v>600</v>
      </c>
      <c r="D26" s="12" t="s">
        <v>6</v>
      </c>
      <c r="E26" s="73">
        <v>1</v>
      </c>
      <c r="F26" s="15">
        <v>18</v>
      </c>
      <c r="G26" s="13">
        <f t="shared" si="1"/>
        <v>10800</v>
      </c>
    </row>
    <row r="27" spans="1:7" s="3" customFormat="1" ht="16.5">
      <c r="A27" s="97" t="s">
        <v>2</v>
      </c>
      <c r="B27" s="99"/>
      <c r="C27" s="99"/>
      <c r="D27" s="99"/>
      <c r="E27" s="99"/>
      <c r="F27" s="100"/>
      <c r="G27" s="13">
        <f>SUM(G22:G26)</f>
        <v>35200</v>
      </c>
    </row>
    <row r="28" spans="1:7" s="3" customFormat="1" ht="16.5">
      <c r="A28" s="88" t="s">
        <v>54</v>
      </c>
      <c r="B28" s="90"/>
      <c r="C28" s="90"/>
      <c r="D28" s="90"/>
      <c r="E28" s="90"/>
      <c r="F28" s="90"/>
      <c r="G28" s="91"/>
    </row>
    <row r="29" spans="1:7" s="3" customFormat="1" ht="16.5">
      <c r="A29" s="58" t="s">
        <v>22</v>
      </c>
      <c r="B29" s="49" t="s">
        <v>44</v>
      </c>
      <c r="C29" s="13">
        <v>450</v>
      </c>
      <c r="D29" s="67" t="s">
        <v>6</v>
      </c>
      <c r="E29" s="15">
        <v>1</v>
      </c>
      <c r="F29" s="15">
        <v>6</v>
      </c>
      <c r="G29" s="13">
        <f>F29*E29*C29</f>
        <v>2700</v>
      </c>
    </row>
    <row r="30" spans="1:7" s="3" customFormat="1" ht="16.5">
      <c r="A30" s="94" t="s">
        <v>52</v>
      </c>
      <c r="B30" s="74" t="s">
        <v>45</v>
      </c>
      <c r="C30" s="13">
        <v>400</v>
      </c>
      <c r="D30" s="67" t="s">
        <v>6</v>
      </c>
      <c r="E30" s="15">
        <v>1</v>
      </c>
      <c r="F30" s="15">
        <v>4</v>
      </c>
      <c r="G30" s="13">
        <f t="shared" ref="G30:G34" si="2">F30*E30*C30</f>
        <v>1600</v>
      </c>
    </row>
    <row r="31" spans="1:7" s="3" customFormat="1" ht="16.5">
      <c r="A31" s="96"/>
      <c r="B31" s="55" t="s">
        <v>47</v>
      </c>
      <c r="C31" s="50">
        <v>350</v>
      </c>
      <c r="D31" s="56" t="s">
        <v>49</v>
      </c>
      <c r="E31" s="15">
        <v>1</v>
      </c>
      <c r="F31" s="15">
        <v>30</v>
      </c>
      <c r="G31" s="13">
        <f t="shared" si="2"/>
        <v>10500</v>
      </c>
    </row>
    <row r="32" spans="1:7" s="3" customFormat="1" ht="16.5">
      <c r="A32" s="96"/>
      <c r="B32" s="55" t="s">
        <v>23</v>
      </c>
      <c r="C32" s="50">
        <v>2500</v>
      </c>
      <c r="D32" s="56" t="s">
        <v>24</v>
      </c>
      <c r="E32" s="15">
        <v>1</v>
      </c>
      <c r="F32" s="72">
        <v>0.5</v>
      </c>
      <c r="G32" s="13">
        <f t="shared" si="2"/>
        <v>1250</v>
      </c>
    </row>
    <row r="33" spans="1:11" s="3" customFormat="1" ht="16.5">
      <c r="A33" s="96"/>
      <c r="B33" s="55" t="s">
        <v>48</v>
      </c>
      <c r="C33" s="50">
        <v>400</v>
      </c>
      <c r="D33" s="56" t="s">
        <v>19</v>
      </c>
      <c r="E33" s="15">
        <v>1</v>
      </c>
      <c r="F33" s="72">
        <v>0.5</v>
      </c>
      <c r="G33" s="13">
        <f t="shared" si="2"/>
        <v>200</v>
      </c>
    </row>
    <row r="34" spans="1:11" s="3" customFormat="1" ht="16.5">
      <c r="A34" s="95"/>
      <c r="B34" s="55" t="s">
        <v>46</v>
      </c>
      <c r="C34" s="50">
        <v>400</v>
      </c>
      <c r="D34" s="56" t="s">
        <v>19</v>
      </c>
      <c r="E34" s="15">
        <v>1</v>
      </c>
      <c r="F34" s="72">
        <v>0.5</v>
      </c>
      <c r="G34" s="13">
        <f t="shared" si="2"/>
        <v>200</v>
      </c>
    </row>
    <row r="35" spans="1:11" s="3" customFormat="1" ht="16.5">
      <c r="A35" s="97" t="s">
        <v>2</v>
      </c>
      <c r="B35" s="99"/>
      <c r="C35" s="99"/>
      <c r="D35" s="99"/>
      <c r="E35" s="99"/>
      <c r="F35" s="100"/>
      <c r="G35" s="13">
        <f>SUM(G29:G34)</f>
        <v>16450</v>
      </c>
    </row>
    <row r="36" spans="1:11" s="3" customFormat="1" ht="16.5" customHeight="1">
      <c r="A36" s="88" t="s">
        <v>72</v>
      </c>
      <c r="B36" s="90"/>
      <c r="C36" s="90"/>
      <c r="D36" s="90"/>
      <c r="E36" s="90"/>
      <c r="F36" s="90"/>
      <c r="G36" s="91"/>
      <c r="K36" s="3" t="s">
        <v>20</v>
      </c>
    </row>
    <row r="37" spans="1:11" s="3" customFormat="1" ht="16.5" customHeight="1">
      <c r="A37" s="94" t="s">
        <v>32</v>
      </c>
      <c r="B37" s="75" t="s">
        <v>64</v>
      </c>
      <c r="C37" s="13">
        <v>450</v>
      </c>
      <c r="D37" s="67" t="s">
        <v>6</v>
      </c>
      <c r="E37" s="15">
        <v>2</v>
      </c>
      <c r="F37" s="15">
        <v>2</v>
      </c>
      <c r="G37" s="13">
        <f>F37*E37*C37</f>
        <v>1800</v>
      </c>
    </row>
    <row r="38" spans="1:11" s="3" customFormat="1" ht="16.5" customHeight="1">
      <c r="A38" s="95"/>
      <c r="B38" s="75" t="s">
        <v>65</v>
      </c>
      <c r="C38" s="13">
        <v>600</v>
      </c>
      <c r="D38" s="67" t="s">
        <v>6</v>
      </c>
      <c r="E38" s="15">
        <v>2</v>
      </c>
      <c r="F38" s="15">
        <v>4</v>
      </c>
      <c r="G38" s="13">
        <f t="shared" ref="G38:G40" si="3">F38*E38*C38</f>
        <v>4800</v>
      </c>
    </row>
    <row r="39" spans="1:11" s="3" customFormat="1" ht="16.5" customHeight="1">
      <c r="A39" s="94" t="s">
        <v>33</v>
      </c>
      <c r="B39" s="75" t="s">
        <v>66</v>
      </c>
      <c r="C39" s="13">
        <v>450</v>
      </c>
      <c r="D39" s="67" t="s">
        <v>6</v>
      </c>
      <c r="E39" s="15">
        <v>3</v>
      </c>
      <c r="F39" s="15">
        <v>6</v>
      </c>
      <c r="G39" s="13">
        <f t="shared" si="3"/>
        <v>8100</v>
      </c>
    </row>
    <row r="40" spans="1:11" s="3" customFormat="1" ht="16.5" customHeight="1">
      <c r="A40" s="95"/>
      <c r="B40" s="75" t="s">
        <v>67</v>
      </c>
      <c r="C40" s="13">
        <v>600</v>
      </c>
      <c r="D40" s="67" t="s">
        <v>6</v>
      </c>
      <c r="E40" s="15">
        <v>3</v>
      </c>
      <c r="F40" s="15">
        <v>12</v>
      </c>
      <c r="G40" s="13">
        <f t="shared" si="3"/>
        <v>21600</v>
      </c>
    </row>
    <row r="41" spans="1:11" s="3" customFormat="1" ht="16.5" customHeight="1">
      <c r="A41" s="68" t="s">
        <v>57</v>
      </c>
      <c r="B41" s="75" t="s">
        <v>68</v>
      </c>
      <c r="C41" s="13">
        <v>450</v>
      </c>
      <c r="D41" s="67" t="s">
        <v>6</v>
      </c>
      <c r="E41" s="15">
        <v>5</v>
      </c>
      <c r="F41" s="15">
        <v>10</v>
      </c>
      <c r="G41" s="13">
        <f t="shared" ref="G41:G43" si="4">F41*E41*C41</f>
        <v>22500</v>
      </c>
    </row>
    <row r="42" spans="1:11" s="3" customFormat="1" ht="16.5" customHeight="1">
      <c r="A42" s="82" t="s">
        <v>59</v>
      </c>
      <c r="B42" s="75" t="s">
        <v>69</v>
      </c>
      <c r="C42" s="81">
        <v>450</v>
      </c>
      <c r="D42" s="67" t="s">
        <v>6</v>
      </c>
      <c r="E42" s="15">
        <v>5</v>
      </c>
      <c r="F42" s="15">
        <v>3</v>
      </c>
      <c r="G42" s="13">
        <f t="shared" si="4"/>
        <v>6750</v>
      </c>
    </row>
    <row r="43" spans="1:11" s="3" customFormat="1" ht="16.5" customHeight="1">
      <c r="A43" s="82"/>
      <c r="B43" s="74" t="s">
        <v>70</v>
      </c>
      <c r="C43" s="13">
        <v>600</v>
      </c>
      <c r="D43" s="67" t="s">
        <v>6</v>
      </c>
      <c r="E43" s="15">
        <v>5</v>
      </c>
      <c r="F43" s="15">
        <v>5</v>
      </c>
      <c r="G43" s="13">
        <f t="shared" si="4"/>
        <v>15000</v>
      </c>
    </row>
    <row r="44" spans="1:11" s="3" customFormat="1" ht="16.5" customHeight="1">
      <c r="A44" s="80"/>
      <c r="B44" s="51"/>
      <c r="C44" s="52"/>
      <c r="D44" s="53"/>
      <c r="E44" s="64"/>
      <c r="F44" s="54" t="s">
        <v>2</v>
      </c>
      <c r="G44" s="13">
        <f>SUM(G37:G43)</f>
        <v>80550</v>
      </c>
    </row>
    <row r="45" spans="1:11" s="3" customFormat="1" ht="16.5">
      <c r="A45" s="23"/>
      <c r="B45" s="4"/>
      <c r="C45" s="9"/>
      <c r="D45" s="15"/>
      <c r="E45" s="63"/>
      <c r="F45" s="15" t="s">
        <v>18</v>
      </c>
      <c r="G45" s="13">
        <f>G27+G20+G44+G35</f>
        <v>173200</v>
      </c>
    </row>
    <row r="46" spans="1:11" ht="15">
      <c r="A46" s="92" t="s">
        <v>43</v>
      </c>
      <c r="B46" s="92"/>
      <c r="C46" s="92"/>
      <c r="D46" s="92"/>
      <c r="E46" s="92"/>
      <c r="F46" s="92"/>
      <c r="G46" s="92"/>
    </row>
    <row r="47" spans="1:11">
      <c r="A47" s="7" t="s">
        <v>11</v>
      </c>
      <c r="B47" s="8"/>
      <c r="C47" s="22">
        <v>0.06</v>
      </c>
      <c r="D47" s="6"/>
      <c r="E47" s="65"/>
      <c r="F47" s="16"/>
      <c r="G47" s="10">
        <f>G45*C47</f>
        <v>10392</v>
      </c>
    </row>
    <row r="48" spans="1:11" s="24" customFormat="1" ht="17.25">
      <c r="A48" s="83"/>
      <c r="B48" s="84"/>
      <c r="C48" s="84"/>
      <c r="D48" s="84"/>
      <c r="E48" s="84"/>
      <c r="F48" s="84"/>
      <c r="G48" s="84"/>
    </row>
    <row r="49" spans="1:7" s="24" customFormat="1" ht="18">
      <c r="A49" s="85" t="s">
        <v>14</v>
      </c>
      <c r="B49" s="86"/>
      <c r="C49" s="86"/>
      <c r="D49" s="86"/>
      <c r="E49" s="86"/>
      <c r="F49" s="86"/>
      <c r="G49" s="41">
        <f>G45+G47</f>
        <v>183592</v>
      </c>
    </row>
  </sheetData>
  <mergeCells count="16">
    <mergeCell ref="A42:A43"/>
    <mergeCell ref="A48:G48"/>
    <mergeCell ref="A49:F49"/>
    <mergeCell ref="A2:C2"/>
    <mergeCell ref="A15:G15"/>
    <mergeCell ref="A21:G21"/>
    <mergeCell ref="C13:G13"/>
    <mergeCell ref="A36:G36"/>
    <mergeCell ref="A28:G28"/>
    <mergeCell ref="A37:A38"/>
    <mergeCell ref="A39:A40"/>
    <mergeCell ref="A30:A34"/>
    <mergeCell ref="A20:F20"/>
    <mergeCell ref="A27:F27"/>
    <mergeCell ref="A35:F35"/>
    <mergeCell ref="A46:G46"/>
  </mergeCells>
  <phoneticPr fontId="1" type="noConversion"/>
  <pageMargins left="0.25" right="0.25" top="0.75" bottom="0.75" header="0.3" footer="0.3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陆一波</cp:lastModifiedBy>
  <cp:lastPrinted>2020-01-16T08:23:41Z</cp:lastPrinted>
  <dcterms:created xsi:type="dcterms:W3CDTF">2013-12-11T09:30:26Z</dcterms:created>
  <dcterms:modified xsi:type="dcterms:W3CDTF">2021-09-02T08:07:17Z</dcterms:modified>
</cp:coreProperties>
</file>