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1\5-勿删-E-folder 汇总\Kristy\2020阿斯利康医疗器械医学编辑服务\"/>
    </mc:Choice>
  </mc:AlternateContent>
  <bookViews>
    <workbookView xWindow="0" yWindow="0" windowWidth="24000" windowHeight="9750" tabRatio="946"/>
  </bookViews>
  <sheets>
    <sheet name="费用明细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9" i="16"/>
  <c r="C8" i="16"/>
  <c r="C6" i="16"/>
  <c r="C5" i="16"/>
  <c r="H43" i="16"/>
  <c r="H47" i="16" l="1"/>
  <c r="H46" i="16"/>
  <c r="H45" i="16"/>
  <c r="H44" i="16"/>
  <c r="H42" i="16"/>
  <c r="H41" i="16"/>
  <c r="H39" i="16"/>
  <c r="H38" i="16"/>
  <c r="H37" i="16"/>
  <c r="H36" i="16"/>
  <c r="H35" i="16"/>
  <c r="H33" i="16"/>
  <c r="H32" i="16"/>
  <c r="H31" i="16"/>
  <c r="H30" i="16"/>
  <c r="H29" i="16"/>
  <c r="H27" i="16"/>
  <c r="H26" i="16"/>
  <c r="H25" i="16"/>
  <c r="H24" i="16"/>
  <c r="H23" i="16"/>
  <c r="H21" i="16"/>
  <c r="H20" i="16"/>
  <c r="H19" i="16"/>
  <c r="H18" i="16"/>
  <c r="H17" i="16"/>
  <c r="C12" i="16"/>
  <c r="H49" i="16" l="1"/>
  <c r="C7" i="16"/>
  <c r="H51" i="16" l="1"/>
  <c r="C11" i="16"/>
</calcChain>
</file>

<file path=xl/sharedStrings.xml><?xml version="1.0" encoding="utf-8"?>
<sst xmlns="http://schemas.openxmlformats.org/spreadsheetml/2006/main" count="142" uniqueCount="64">
  <si>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</si>
  <si>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</si>
  <si>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</si>
  <si>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</si>
  <si>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</si>
  <si>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</si>
  <si>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</si>
  <si>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时间</t>
    <phoneticPr fontId="1" type="noConversion"/>
  </si>
  <si>
    <t>次</t>
    <phoneticPr fontId="1" type="noConversion"/>
  </si>
  <si>
    <t>医学编辑</t>
    <phoneticPr fontId="1" type="noConversion"/>
  </si>
  <si>
    <t>主题检索</t>
    <phoneticPr fontId="1" type="noConversion"/>
  </si>
  <si>
    <t>篇</t>
    <phoneticPr fontId="1" type="noConversion"/>
  </si>
  <si>
    <t>文献阅读</t>
    <phoneticPr fontId="1" type="noConversion"/>
  </si>
  <si>
    <t>小时</t>
    <phoneticPr fontId="1" type="noConversion"/>
  </si>
  <si>
    <t>以围绕撰写一套幻灯片为例，阅读涉及的相关文献</t>
    <phoneticPr fontId="1" type="noConversion"/>
  </si>
  <si>
    <t>iDA医学内容</t>
  </si>
  <si>
    <t>页</t>
    <phoneticPr fontId="1" type="noConversion"/>
  </si>
  <si>
    <t>数据对比</t>
  </si>
  <si>
    <t>项目执行</t>
    <phoneticPr fontId="1" type="noConversion"/>
  </si>
  <si>
    <t>项目沟通会议</t>
    <phoneticPr fontId="1" type="noConversion"/>
  </si>
  <si>
    <t>专业医学编辑负责，测试数据以及运营数据来源真实可靠。</t>
    <phoneticPr fontId="1" type="noConversion"/>
  </si>
  <si>
    <t>中文文章撰写</t>
    <phoneticPr fontId="1" type="noConversion"/>
  </si>
  <si>
    <t>筛查数据</t>
  </si>
  <si>
    <t>筛查效能</t>
  </si>
  <si>
    <t>汇总筛查人群数据；统计患者获益、医疗系统获益</t>
    <phoneticPr fontId="1" type="noConversion"/>
  </si>
  <si>
    <t>1. 医用腹膜透析产品医学编辑服务</t>
    <phoneticPr fontId="1" type="noConversion"/>
  </si>
  <si>
    <t>项目执行</t>
    <phoneticPr fontId="1" type="noConversion"/>
  </si>
  <si>
    <t>项目执行</t>
    <phoneticPr fontId="1" type="noConversion"/>
  </si>
  <si>
    <t>2. 心肌标志物POCT产品医学编辑服务</t>
    <phoneticPr fontId="1" type="noConversion"/>
  </si>
  <si>
    <t>项目执行</t>
    <phoneticPr fontId="1" type="noConversion"/>
  </si>
  <si>
    <t>3. 无创血糖仪医学编辑服务</t>
    <phoneticPr fontId="1" type="noConversion"/>
  </si>
  <si>
    <t>4. 肺功能检测设备医学编辑服务</t>
    <phoneticPr fontId="1" type="noConversion"/>
  </si>
  <si>
    <t>5. 移动筛查车医学编辑服务</t>
    <phoneticPr fontId="1" type="noConversion"/>
  </si>
  <si>
    <t>上海麦田公共关系咨询有限公司</t>
    <phoneticPr fontId="1" type="noConversion"/>
  </si>
  <si>
    <t>Descripation描述</t>
  </si>
  <si>
    <t>总计 Total</t>
  </si>
  <si>
    <t>Item</t>
    <phoneticPr fontId="1" type="noConversion"/>
  </si>
  <si>
    <t>6 税费</t>
    <phoneticPr fontId="1" type="noConversion"/>
  </si>
  <si>
    <t>税费</t>
    <phoneticPr fontId="1" type="noConversion"/>
  </si>
  <si>
    <t xml:space="preserve"> 医用腹膜透析产品医学编辑服务</t>
    <phoneticPr fontId="1" type="noConversion"/>
  </si>
  <si>
    <t>心肌标志物POCT产品医学编辑服务</t>
    <phoneticPr fontId="1" type="noConversion"/>
  </si>
  <si>
    <t>无创血糖仪医学编辑服务</t>
    <phoneticPr fontId="1" type="noConversion"/>
  </si>
  <si>
    <t>肺功能检测设备医学编辑服务</t>
    <phoneticPr fontId="1" type="noConversion"/>
  </si>
  <si>
    <t>移动筛查车医学编辑服务</t>
    <phoneticPr fontId="1" type="noConversion"/>
  </si>
  <si>
    <t>税费</t>
    <phoneticPr fontId="1" type="noConversion"/>
  </si>
  <si>
    <t>结算</t>
    <phoneticPr fontId="1" type="noConversion"/>
  </si>
  <si>
    <t>Total Amount</t>
  </si>
  <si>
    <t>Total Amount</t>
    <phoneticPr fontId="1" type="noConversion"/>
  </si>
  <si>
    <t>根据成本与筛查结论，分析卫生经济效应</t>
    <phoneticPr fontId="1" type="noConversion"/>
  </si>
  <si>
    <t>Invoice结算</t>
    <phoneticPr fontId="1" type="noConversion"/>
  </si>
  <si>
    <t>专业医学编辑负责，对ISPD质量指标数据进行核对</t>
    <phoneticPr fontId="1" type="noConversion"/>
  </si>
  <si>
    <t>医疗器械医学编辑服务项目-结算总表</t>
    <phoneticPr fontId="21" type="noConversion"/>
  </si>
  <si>
    <t>根据主题词对相关文献进行检索、阅读、汇总，共计30篇</t>
    <phoneticPr fontId="1" type="noConversion"/>
  </si>
  <si>
    <t>包括简单医学编辑及适量文献检索，以PPT形式呈现，按照无重复内容的页数计算，共44页</t>
    <phoneticPr fontId="1" type="noConversion"/>
  </si>
  <si>
    <t>包括简单医学编辑及适量文献检索，以PPT形式呈现，按照无重复内容的页数计算，共40页</t>
    <phoneticPr fontId="1" type="noConversion"/>
  </si>
  <si>
    <t>包括简单医学编辑及适量文献检索，以PPT形式呈现，按照无重复内容的页数计算，共36页</t>
    <phoneticPr fontId="1" type="noConversion"/>
  </si>
  <si>
    <t>包括简单医学编辑及适量文献检索，以PPT形式呈现，按照无重复内容的页数计算，共38页</t>
    <phoneticPr fontId="1" type="noConversion"/>
  </si>
  <si>
    <t>以一篇5000字的刊登于医学论坛报的文章为例，5个工作日，共57页</t>
    <phoneticPr fontId="1" type="noConversion"/>
  </si>
  <si>
    <t>实际结算</t>
    <phoneticPr fontId="1" type="noConversion"/>
  </si>
  <si>
    <t>每篇报告的沟通会议不少于两次，必须包含开题需求会议以及初稿审阅会议。共计2次</t>
    <phoneticPr fontId="1" type="noConversion"/>
  </si>
  <si>
    <t>根据主题词对相关文献进行检索、阅读、汇总，共计41篇</t>
    <phoneticPr fontId="1" type="noConversion"/>
  </si>
  <si>
    <t>根据主题词对相关文献进行检索、阅读、汇总，共计31篇</t>
    <phoneticPr fontId="1" type="noConversion"/>
  </si>
  <si>
    <t>根据主题词对相关文献进行检索、阅读、汇总，共计52篇</t>
    <phoneticPr fontId="1" type="noConversion"/>
  </si>
  <si>
    <t>每篇报告的沟通会议不少于两次，必须包含开题需求会议以及初稿审阅会议。共计4次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</si>
</sst>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¥-804]#,##0.00"/>
    <numFmt numFmtId="178" formatCode="&quot;¥&quot;#,##0.00_);[Red]\(&quot;¥&quot;#,##0.00\)"/>
    <numFmt numFmtId="179" formatCode="#,##0_ 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0.0000%"/>
    <numFmt numFmtId="183" formatCode="#,##0.00_ ;[Red]\-#,##0.00\ "/>
  </numFmts>
  <fonts count="28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8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177" fontId="0" fillId="0" borderId="0"/>
    <xf numFmtId="177" fontId="2" fillId="0" borderId="0">
      <alignment vertical="center"/>
    </xf>
    <xf numFmtId="177" fontId="3" fillId="0" borderId="0"/>
    <xf numFmtId="177" fontId="3" fillId="0" borderId="0"/>
    <xf numFmtId="43" fontId="4" fillId="0" borderId="0" applyFont="0" applyFill="0" applyBorder="0" applyAlignment="0" applyProtection="0"/>
    <xf numFmtId="177" fontId="12" fillId="0" borderId="0" applyProtection="0"/>
    <xf numFmtId="177" fontId="13" fillId="0" borderId="0">
      <protection locked="0"/>
    </xf>
    <xf numFmtId="177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</cellStyleXfs>
  <cellXfs count="60">
    <xf numFmtId="177" fontId="0" fillId="0" borderId="0" xfId="0"/>
    <xf numFmtId="177" fontId="5" fillId="0" borderId="0" xfId="0" applyFont="1" applyAlignment="1">
      <alignment horizontal="center" vertical="center" wrapText="1"/>
    </xf>
    <xf numFmtId="177" fontId="6" fillId="0" borderId="0" xfId="0" applyFont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7" fillId="0" borderId="1" xfId="2" applyFont="1" applyFill="1" applyBorder="1" applyAlignment="1" applyProtection="1">
      <alignment horizontal="left" vertical="center" wrapText="1"/>
      <protection locked="0"/>
    </xf>
    <xf numFmtId="177" fontId="5" fillId="0" borderId="0" xfId="0" applyFont="1" applyAlignment="1">
      <alignment horizontal="left" vertical="center" wrapText="1"/>
    </xf>
    <xf numFmtId="177" fontId="5" fillId="0" borderId="1" xfId="0" applyFont="1" applyBorder="1" applyAlignment="1">
      <alignment horizontal="center" vertical="center" wrapText="1"/>
    </xf>
    <xf numFmtId="177" fontId="6" fillId="0" borderId="1" xfId="0" applyFont="1" applyBorder="1" applyAlignment="1">
      <alignment horizontal="center" vertical="center" wrapText="1"/>
    </xf>
    <xf numFmtId="177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7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7" fontId="11" fillId="0" borderId="1" xfId="2" applyFont="1" applyFill="1" applyBorder="1" applyAlignment="1" applyProtection="1">
      <alignment horizontal="left" vertical="center" wrapText="1"/>
      <protection locked="0"/>
    </xf>
    <xf numFmtId="177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right" vertical="center" wrapText="1"/>
    </xf>
    <xf numFmtId="177" fontId="7" fillId="0" borderId="1" xfId="1" applyFont="1" applyBorder="1" applyAlignment="1">
      <alignment horizontal="center" vertical="center" wrapText="1"/>
    </xf>
    <xf numFmtId="177" fontId="19" fillId="0" borderId="0" xfId="0" applyFont="1"/>
    <xf numFmtId="177" fontId="19" fillId="0" borderId="0" xfId="0" applyFont="1" applyAlignment="1"/>
    <xf numFmtId="177" fontId="19" fillId="0" borderId="0" xfId="0" applyFont="1" applyAlignment="1">
      <alignment horizontal="center"/>
    </xf>
    <xf numFmtId="177" fontId="19" fillId="0" borderId="0" xfId="0" applyFont="1" applyAlignment="1">
      <alignment horizontal="right" wrapText="1"/>
    </xf>
    <xf numFmtId="177" fontId="11" fillId="4" borderId="0" xfId="0" applyFont="1" applyFill="1" applyAlignment="1">
      <alignment horizontal="right" wrapText="1"/>
    </xf>
    <xf numFmtId="177" fontId="22" fillId="5" borderId="2" xfId="0" applyFont="1" applyFill="1" applyBorder="1" applyAlignment="1">
      <alignment horizontal="center" vertical="center"/>
    </xf>
    <xf numFmtId="177" fontId="22" fillId="5" borderId="1" xfId="0" applyFont="1" applyFill="1" applyBorder="1" applyAlignment="1">
      <alignment horizontal="center" vertical="center"/>
    </xf>
    <xf numFmtId="43" fontId="19" fillId="0" borderId="1" xfId="17" applyFont="1" applyBorder="1" applyAlignment="1"/>
    <xf numFmtId="177" fontId="19" fillId="0" borderId="0" xfId="0" applyFont="1" applyBorder="1" applyAlignment="1">
      <alignment horizontal="center" wrapText="1"/>
    </xf>
    <xf numFmtId="177" fontId="19" fillId="0" borderId="0" xfId="0" applyFont="1" applyBorder="1" applyAlignment="1">
      <alignment wrapText="1"/>
    </xf>
    <xf numFmtId="177" fontId="19" fillId="0" borderId="0" xfId="0" applyFont="1" applyBorder="1" applyAlignment="1">
      <alignment horizontal="center"/>
    </xf>
    <xf numFmtId="177" fontId="20" fillId="0" borderId="0" xfId="0" applyFont="1" applyFill="1" applyBorder="1" applyAlignment="1"/>
    <xf numFmtId="183" fontId="25" fillId="0" borderId="4" xfId="0" applyNumberFormat="1" applyFont="1" applyFill="1" applyBorder="1" applyAlignment="1"/>
    <xf numFmtId="177" fontId="23" fillId="0" borderId="1" xfId="0" applyFont="1" applyFill="1" applyBorder="1" applyAlignment="1">
      <alignment vertical="center"/>
    </xf>
    <xf numFmtId="177" fontId="19" fillId="0" borderId="1" xfId="0" applyFont="1" applyBorder="1" applyAlignment="1">
      <alignment horizontal="center" wrapText="1"/>
    </xf>
    <xf numFmtId="177" fontId="19" fillId="0" borderId="1" xfId="0" applyFont="1" applyBorder="1" applyAlignment="1">
      <alignment horizontal="left" vertical="center"/>
    </xf>
    <xf numFmtId="177" fontId="19" fillId="0" borderId="1" xfId="0" applyFont="1" applyBorder="1" applyAlignment="1">
      <alignment horizontal="left" vertical="center" wrapText="1"/>
    </xf>
    <xf numFmtId="179" fontId="19" fillId="0" borderId="1" xfId="0" applyNumberFormat="1" applyFont="1" applyBorder="1" applyAlignment="1">
      <alignment horizontal="left"/>
    </xf>
    <xf numFmtId="177" fontId="22" fillId="5" borderId="1" xfId="0" applyFont="1" applyFill="1" applyBorder="1" applyAlignment="1">
      <alignment vertical="center" wrapText="1"/>
    </xf>
    <xf numFmtId="177" fontId="23" fillId="0" borderId="1" xfId="0" applyFont="1" applyBorder="1" applyAlignment="1">
      <alignment horizontal="right" vertical="center" wrapText="1"/>
    </xf>
    <xf numFmtId="38" fontId="9" fillId="3" borderId="5" xfId="0" applyNumberFormat="1" applyFont="1" applyFill="1" applyBorder="1" applyAlignment="1">
      <alignment horizontal="center" vertical="center" wrapText="1"/>
    </xf>
    <xf numFmtId="177" fontId="26" fillId="0" borderId="0" xfId="0" applyFont="1" applyBorder="1" applyAlignment="1">
      <alignment horizontal="center"/>
    </xf>
    <xf numFmtId="177" fontId="19" fillId="0" borderId="1" xfId="17" applyNumberFormat="1" applyFont="1" applyBorder="1" applyAlignment="1"/>
    <xf numFmtId="177" fontId="27" fillId="8" borderId="2" xfId="0" applyFont="1" applyFill="1" applyBorder="1" applyAlignment="1">
      <alignment horizontal="center"/>
    </xf>
    <xf numFmtId="177" fontId="27" fillId="8" borderId="3" xfId="0" applyFont="1" applyFill="1" applyBorder="1" applyAlignment="1">
      <alignment horizontal="center"/>
    </xf>
    <xf numFmtId="177" fontId="27" fillId="8" borderId="4" xfId="0" applyFont="1" applyFill="1" applyBorder="1" applyAlignment="1">
      <alignment horizontal="center"/>
    </xf>
    <xf numFmtId="177" fontId="26" fillId="9" borderId="2" xfId="0" applyFont="1" applyFill="1" applyBorder="1" applyAlignment="1">
      <alignment horizontal="center"/>
    </xf>
    <xf numFmtId="177" fontId="19" fillId="9" borderId="3" xfId="0" applyFont="1" applyFill="1" applyBorder="1" applyAlignment="1">
      <alignment horizontal="center"/>
    </xf>
    <xf numFmtId="177" fontId="19" fillId="9" borderId="4" xfId="0" applyFont="1" applyFill="1" applyBorder="1" applyAlignment="1">
      <alignment horizontal="center"/>
    </xf>
    <xf numFmtId="177" fontId="8" fillId="0" borderId="1" xfId="0" applyFont="1" applyFill="1" applyBorder="1" applyAlignment="1">
      <alignment horizontal="left" vertical="center" wrapText="1"/>
    </xf>
    <xf numFmtId="177" fontId="24" fillId="6" borderId="2" xfId="0" applyFont="1" applyFill="1" applyBorder="1" applyAlignment="1">
      <alignment horizontal="center" vertical="center"/>
    </xf>
    <xf numFmtId="177" fontId="24" fillId="6" borderId="3" xfId="0" applyFont="1" applyFill="1" applyBorder="1" applyAlignment="1">
      <alignment horizontal="center" vertical="center"/>
    </xf>
    <xf numFmtId="177" fontId="22" fillId="7" borderId="2" xfId="0" applyFont="1" applyFill="1" applyBorder="1" applyAlignment="1">
      <alignment horizontal="center" vertical="center"/>
    </xf>
    <xf numFmtId="177" fontId="22" fillId="7" borderId="3" xfId="0" applyFont="1" applyFill="1" applyBorder="1" applyAlignment="1">
      <alignment horizontal="center" vertical="center"/>
    </xf>
    <xf numFmtId="177" fontId="20" fillId="0" borderId="0" xfId="0" applyFont="1" applyAlignment="1">
      <alignment horizontal="center"/>
    </xf>
    <xf numFmtId="40" fontId="5" fillId="0" borderId="1" xfId="0" applyNumberFormat="1" applyFont="1" applyBorder="1" applyAlignment="1">
      <alignment horizontal="right" vertical="center" wrapText="1"/>
    </xf>
  </cellXfs>
  <cellStyles count="18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topLeftCell="A31" zoomScaleNormal="100" workbookViewId="0">
      <selection activeCell="I56" sqref="I56"/>
    </sheetView>
  </sheetViews>
  <sheetFormatPr defaultColWidth="9" defaultRowHeight="14.25"/>
  <cols>
    <col min="1" max="1" width="14" style="2" bestFit="1" customWidth="1"/>
    <col min="2" max="2" width="35.125" style="5" customWidth="1"/>
    <col min="3" max="3" width="19.125" style="11" customWidth="1"/>
    <col min="4" max="4" width="15.875" style="1" customWidth="1"/>
    <col min="5" max="5" width="10.25" style="1" bestFit="1" customWidth="1"/>
    <col min="6" max="6" width="12.5" style="1" bestFit="1" customWidth="1"/>
    <col min="7" max="7" width="9" style="1"/>
    <col min="8" max="8" width="14.5" style="1" customWidth="1"/>
    <col min="9" max="9" width="26.875" style="1" customWidth="1"/>
    <col min="10" max="16384" width="9" style="1"/>
  </cols>
  <sheetData>
    <row r="1" spans="1:9" s="24" customFormat="1" ht="17.25">
      <c r="D1" s="25"/>
    </row>
    <row r="2" spans="1:9" s="24" customFormat="1" ht="22.5">
      <c r="A2" s="58" t="s">
        <v>51</v>
      </c>
      <c r="B2" s="58"/>
      <c r="C2" s="58"/>
      <c r="D2" s="25"/>
    </row>
    <row r="3" spans="1:9" s="24" customFormat="1" ht="33">
      <c r="A3" s="26"/>
      <c r="B3" s="27"/>
      <c r="C3" s="28" t="s">
        <v>33</v>
      </c>
      <c r="D3" s="25"/>
    </row>
    <row r="4" spans="1:9" s="24" customFormat="1" ht="18">
      <c r="A4" s="29" t="s">
        <v>36</v>
      </c>
      <c r="B4" s="30" t="s">
        <v>34</v>
      </c>
      <c r="C4" s="42" t="s">
        <v>49</v>
      </c>
      <c r="D4" s="25"/>
    </row>
    <row r="5" spans="1:9" s="24" customFormat="1" ht="17.25">
      <c r="A5" s="41">
        <v>1</v>
      </c>
      <c r="B5" s="39" t="s">
        <v>39</v>
      </c>
      <c r="C5" s="31">
        <f>SUM(H17:H21)</f>
        <v>55370</v>
      </c>
      <c r="D5" s="25"/>
    </row>
    <row r="6" spans="1:9" s="24" customFormat="1" ht="17.25">
      <c r="A6" s="41">
        <v>2</v>
      </c>
      <c r="B6" s="39" t="s">
        <v>40</v>
      </c>
      <c r="C6" s="31">
        <f>SUM(H23:H27)</f>
        <v>58570</v>
      </c>
      <c r="D6" s="25"/>
    </row>
    <row r="7" spans="1:9" s="24" customFormat="1" ht="17.25">
      <c r="A7" s="41">
        <v>3</v>
      </c>
      <c r="B7" s="39" t="s">
        <v>41</v>
      </c>
      <c r="C7" s="31">
        <f>SUM(H29:H33)</f>
        <v>53670</v>
      </c>
      <c r="D7" s="25"/>
    </row>
    <row r="8" spans="1:9" s="24" customFormat="1" ht="17.25">
      <c r="A8" s="41">
        <v>4</v>
      </c>
      <c r="B8" s="39" t="s">
        <v>42</v>
      </c>
      <c r="C8" s="31">
        <f>SUM(H35:H39)</f>
        <v>53620</v>
      </c>
      <c r="D8" s="25"/>
    </row>
    <row r="9" spans="1:9" s="24" customFormat="1" ht="17.25">
      <c r="A9" s="41">
        <v>5</v>
      </c>
      <c r="B9" s="39" t="s">
        <v>43</v>
      </c>
      <c r="C9" s="31">
        <f>SUM(H41:H47)</f>
        <v>83380</v>
      </c>
      <c r="D9" s="25"/>
    </row>
    <row r="10" spans="1:9" s="24" customFormat="1" ht="17.25">
      <c r="A10" s="41">
        <v>6</v>
      </c>
      <c r="B10" s="39" t="s">
        <v>44</v>
      </c>
      <c r="C10" s="31">
        <f>H49</f>
        <v>18276.599999999999</v>
      </c>
      <c r="D10" s="25"/>
    </row>
    <row r="11" spans="1:9" s="24" customFormat="1" ht="17.25">
      <c r="A11" s="38"/>
      <c r="B11" s="40" t="s">
        <v>35</v>
      </c>
      <c r="C11" s="31">
        <f>SUM(C5:C10)</f>
        <v>322886.59999999998</v>
      </c>
      <c r="D11" s="25"/>
    </row>
    <row r="12" spans="1:9" s="24" customFormat="1" ht="17.25">
      <c r="A12" s="38"/>
      <c r="B12" s="40" t="s">
        <v>58</v>
      </c>
      <c r="C12" s="46">
        <f>H52</f>
        <v>322833.59999999998</v>
      </c>
      <c r="D12" s="25"/>
    </row>
    <row r="13" spans="1:9" s="24" customFormat="1" ht="17.25">
      <c r="B13" s="32"/>
      <c r="C13" s="33"/>
      <c r="D13" s="25"/>
    </row>
    <row r="14" spans="1:9" s="24" customFormat="1" ht="24.75">
      <c r="A14" s="35"/>
      <c r="B14" s="34"/>
      <c r="C14" s="45"/>
      <c r="D14" s="50" t="s">
        <v>45</v>
      </c>
      <c r="E14" s="51"/>
      <c r="F14" s="51"/>
      <c r="G14" s="51"/>
      <c r="H14" s="51"/>
      <c r="I14" s="52"/>
    </row>
    <row r="15" spans="1:9" ht="24.6" customHeight="1">
      <c r="A15" s="17" t="s">
        <v>0</v>
      </c>
      <c r="B15" s="17" t="s">
        <v>1</v>
      </c>
      <c r="C15" s="44" t="s">
        <v>4</v>
      </c>
      <c r="D15" s="18" t="s">
        <v>4</v>
      </c>
      <c r="E15" s="17" t="s">
        <v>5</v>
      </c>
      <c r="F15" s="19" t="s">
        <v>6</v>
      </c>
      <c r="G15" s="19" t="s">
        <v>7</v>
      </c>
      <c r="H15" s="20" t="s">
        <v>2</v>
      </c>
      <c r="I15" s="21" t="s">
        <v>3</v>
      </c>
    </row>
    <row r="16" spans="1:9" ht="15">
      <c r="A16" s="53" t="s">
        <v>25</v>
      </c>
      <c r="B16" s="53"/>
      <c r="C16" s="53"/>
    </row>
    <row r="17" spans="1:9" s="3" customFormat="1" ht="49.5">
      <c r="A17" s="23" t="s">
        <v>9</v>
      </c>
      <c r="B17" s="4" t="s">
        <v>15</v>
      </c>
      <c r="C17" s="10">
        <v>800</v>
      </c>
      <c r="D17" s="10">
        <v>800</v>
      </c>
      <c r="E17" s="12" t="s">
        <v>16</v>
      </c>
      <c r="F17" s="14">
        <v>40</v>
      </c>
      <c r="G17" s="14">
        <v>1</v>
      </c>
      <c r="H17" s="13">
        <f>G17*F17*D17</f>
        <v>32000</v>
      </c>
      <c r="I17" s="16" t="s">
        <v>54</v>
      </c>
    </row>
    <row r="18" spans="1:9" s="3" customFormat="1" ht="33">
      <c r="A18" s="23" t="s">
        <v>9</v>
      </c>
      <c r="B18" s="4" t="s">
        <v>12</v>
      </c>
      <c r="C18" s="10">
        <v>180</v>
      </c>
      <c r="D18" s="10">
        <v>180</v>
      </c>
      <c r="E18" s="12" t="s">
        <v>13</v>
      </c>
      <c r="F18" s="14">
        <v>1</v>
      </c>
      <c r="G18" s="14">
        <v>24</v>
      </c>
      <c r="H18" s="13">
        <f>G18*F18*D18</f>
        <v>4320</v>
      </c>
      <c r="I18" s="16" t="s">
        <v>14</v>
      </c>
    </row>
    <row r="19" spans="1:9" s="3" customFormat="1" ht="33">
      <c r="A19" s="23" t="s">
        <v>9</v>
      </c>
      <c r="B19" s="4" t="s">
        <v>10</v>
      </c>
      <c r="C19" s="10">
        <v>150</v>
      </c>
      <c r="D19" s="10">
        <v>150</v>
      </c>
      <c r="E19" s="12" t="s">
        <v>11</v>
      </c>
      <c r="F19" s="14">
        <v>31</v>
      </c>
      <c r="G19" s="14">
        <v>1</v>
      </c>
      <c r="H19" s="13">
        <f>G19*F19*D19</f>
        <v>4650</v>
      </c>
      <c r="I19" s="16" t="s">
        <v>61</v>
      </c>
    </row>
    <row r="20" spans="1:9" s="3" customFormat="1" ht="33">
      <c r="A20" s="23" t="s">
        <v>9</v>
      </c>
      <c r="B20" s="4" t="s">
        <v>17</v>
      </c>
      <c r="C20" s="10">
        <v>800</v>
      </c>
      <c r="D20" s="10">
        <v>800</v>
      </c>
      <c r="E20" s="12" t="s">
        <v>13</v>
      </c>
      <c r="F20" s="14">
        <v>1</v>
      </c>
      <c r="G20" s="14">
        <v>16</v>
      </c>
      <c r="H20" s="13">
        <f>G20*F20*D20</f>
        <v>12800</v>
      </c>
      <c r="I20" s="16" t="s">
        <v>50</v>
      </c>
    </row>
    <row r="21" spans="1:9" s="3" customFormat="1" ht="49.5">
      <c r="A21" s="23" t="s">
        <v>26</v>
      </c>
      <c r="B21" s="4" t="s">
        <v>19</v>
      </c>
      <c r="C21" s="10">
        <v>800</v>
      </c>
      <c r="D21" s="10">
        <v>800</v>
      </c>
      <c r="E21" s="14" t="s">
        <v>8</v>
      </c>
      <c r="F21" s="14">
        <v>2</v>
      </c>
      <c r="G21" s="14">
        <v>1</v>
      </c>
      <c r="H21" s="13">
        <f>D21*F21*G21</f>
        <v>1600</v>
      </c>
      <c r="I21" s="16" t="s">
        <v>59</v>
      </c>
    </row>
    <row r="22" spans="1:9" ht="15">
      <c r="A22" s="53" t="s">
        <v>28</v>
      </c>
      <c r="B22" s="53"/>
      <c r="C22" s="53"/>
    </row>
    <row r="23" spans="1:9" s="3" customFormat="1" ht="49.5">
      <c r="A23" s="23" t="s">
        <v>9</v>
      </c>
      <c r="B23" s="4" t="s">
        <v>15</v>
      </c>
      <c r="C23" s="10">
        <v>800</v>
      </c>
      <c r="D23" s="10">
        <v>800</v>
      </c>
      <c r="E23" s="12" t="s">
        <v>16</v>
      </c>
      <c r="F23" s="14">
        <v>44</v>
      </c>
      <c r="G23" s="14">
        <v>1</v>
      </c>
      <c r="H23" s="13">
        <f>G23*F23*D23</f>
        <v>35200</v>
      </c>
      <c r="I23" s="16" t="s">
        <v>53</v>
      </c>
    </row>
    <row r="24" spans="1:9" s="3" customFormat="1" ht="33">
      <c r="A24" s="23" t="s">
        <v>9</v>
      </c>
      <c r="B24" s="4" t="s">
        <v>12</v>
      </c>
      <c r="C24" s="10">
        <v>180</v>
      </c>
      <c r="D24" s="10">
        <v>180</v>
      </c>
      <c r="E24" s="12" t="s">
        <v>13</v>
      </c>
      <c r="F24" s="14">
        <v>1</v>
      </c>
      <c r="G24" s="14">
        <v>24</v>
      </c>
      <c r="H24" s="13">
        <f>G24*F24*D24</f>
        <v>4320</v>
      </c>
      <c r="I24" s="16" t="s">
        <v>14</v>
      </c>
    </row>
    <row r="25" spans="1:9" s="3" customFormat="1" ht="33">
      <c r="A25" s="23" t="s">
        <v>9</v>
      </c>
      <c r="B25" s="4" t="s">
        <v>10</v>
      </c>
      <c r="C25" s="10">
        <v>150</v>
      </c>
      <c r="D25" s="10">
        <v>150</v>
      </c>
      <c r="E25" s="12" t="s">
        <v>11</v>
      </c>
      <c r="F25" s="14">
        <v>31</v>
      </c>
      <c r="G25" s="14">
        <v>1</v>
      </c>
      <c r="H25" s="13">
        <f>G25*F25*D25</f>
        <v>4650</v>
      </c>
      <c r="I25" s="16" t="s">
        <v>61</v>
      </c>
    </row>
    <row r="26" spans="1:9" s="3" customFormat="1" ht="33">
      <c r="A26" s="23" t="s">
        <v>9</v>
      </c>
      <c r="B26" s="4" t="s">
        <v>17</v>
      </c>
      <c r="C26" s="10">
        <v>800</v>
      </c>
      <c r="D26" s="10">
        <v>800</v>
      </c>
      <c r="E26" s="12" t="s">
        <v>13</v>
      </c>
      <c r="F26" s="14">
        <v>1</v>
      </c>
      <c r="G26" s="14">
        <v>16</v>
      </c>
      <c r="H26" s="13">
        <f>G26*F26*D26</f>
        <v>12800</v>
      </c>
      <c r="I26" s="16" t="s">
        <v>20</v>
      </c>
    </row>
    <row r="27" spans="1:9" s="3" customFormat="1" ht="49.5">
      <c r="A27" s="23" t="s">
        <v>27</v>
      </c>
      <c r="B27" s="4" t="s">
        <v>19</v>
      </c>
      <c r="C27" s="10">
        <v>800</v>
      </c>
      <c r="D27" s="10">
        <v>800</v>
      </c>
      <c r="E27" s="14" t="s">
        <v>8</v>
      </c>
      <c r="F27" s="14">
        <v>2</v>
      </c>
      <c r="G27" s="14">
        <v>1</v>
      </c>
      <c r="H27" s="13">
        <f>D27*F27*G27</f>
        <v>1600</v>
      </c>
      <c r="I27" s="16" t="s">
        <v>59</v>
      </c>
    </row>
    <row r="28" spans="1:9" ht="15">
      <c r="A28" s="53" t="s">
        <v>30</v>
      </c>
      <c r="B28" s="53"/>
      <c r="C28" s="53"/>
    </row>
    <row r="29" spans="1:9" s="3" customFormat="1" ht="49.5">
      <c r="A29" s="23" t="s">
        <v>9</v>
      </c>
      <c r="B29" s="4" t="s">
        <v>15</v>
      </c>
      <c r="C29" s="10">
        <v>800</v>
      </c>
      <c r="D29" s="10">
        <v>800</v>
      </c>
      <c r="E29" s="12" t="s">
        <v>16</v>
      </c>
      <c r="F29" s="14">
        <v>36</v>
      </c>
      <c r="G29" s="14">
        <v>1</v>
      </c>
      <c r="H29" s="13">
        <f>G29*F29*D29</f>
        <v>28800</v>
      </c>
      <c r="I29" s="16" t="s">
        <v>55</v>
      </c>
    </row>
    <row r="30" spans="1:9" s="3" customFormat="1" ht="33">
      <c r="A30" s="23" t="s">
        <v>9</v>
      </c>
      <c r="B30" s="4" t="s">
        <v>12</v>
      </c>
      <c r="C30" s="10">
        <v>180</v>
      </c>
      <c r="D30" s="10">
        <v>180</v>
      </c>
      <c r="E30" s="12" t="s">
        <v>13</v>
      </c>
      <c r="F30" s="14">
        <v>1</v>
      </c>
      <c r="G30" s="14">
        <v>24</v>
      </c>
      <c r="H30" s="13">
        <f>G30*F30*D30</f>
        <v>4320</v>
      </c>
      <c r="I30" s="16" t="s">
        <v>14</v>
      </c>
    </row>
    <row r="31" spans="1:9" s="3" customFormat="1" ht="33">
      <c r="A31" s="23" t="s">
        <v>9</v>
      </c>
      <c r="B31" s="4" t="s">
        <v>10</v>
      </c>
      <c r="C31" s="10">
        <v>150</v>
      </c>
      <c r="D31" s="10">
        <v>150</v>
      </c>
      <c r="E31" s="12" t="s">
        <v>11</v>
      </c>
      <c r="F31" s="14">
        <v>41</v>
      </c>
      <c r="G31" s="14">
        <v>1</v>
      </c>
      <c r="H31" s="13">
        <f>G31*F31*D31</f>
        <v>6150</v>
      </c>
      <c r="I31" s="16" t="s">
        <v>60</v>
      </c>
    </row>
    <row r="32" spans="1:9" s="3" customFormat="1" ht="33">
      <c r="A32" s="23" t="s">
        <v>9</v>
      </c>
      <c r="B32" s="4" t="s">
        <v>17</v>
      </c>
      <c r="C32" s="10">
        <v>800</v>
      </c>
      <c r="D32" s="10">
        <v>800</v>
      </c>
      <c r="E32" s="12" t="s">
        <v>13</v>
      </c>
      <c r="F32" s="14">
        <v>1</v>
      </c>
      <c r="G32" s="14">
        <v>16</v>
      </c>
      <c r="H32" s="13">
        <f>G32*F32*D32</f>
        <v>12800</v>
      </c>
      <c r="I32" s="16" t="s">
        <v>20</v>
      </c>
    </row>
    <row r="33" spans="1:9" s="3" customFormat="1" ht="49.5">
      <c r="A33" s="23" t="s">
        <v>29</v>
      </c>
      <c r="B33" s="4" t="s">
        <v>19</v>
      </c>
      <c r="C33" s="10">
        <v>800</v>
      </c>
      <c r="D33" s="10">
        <v>800</v>
      </c>
      <c r="E33" s="14" t="s">
        <v>8</v>
      </c>
      <c r="F33" s="14">
        <v>2</v>
      </c>
      <c r="G33" s="14">
        <v>1</v>
      </c>
      <c r="H33" s="13">
        <f>D33*F33*G33</f>
        <v>1600</v>
      </c>
      <c r="I33" s="16" t="s">
        <v>59</v>
      </c>
    </row>
    <row r="34" spans="1:9" ht="15">
      <c r="A34" s="53" t="s">
        <v>31</v>
      </c>
      <c r="B34" s="53"/>
      <c r="C34" s="53"/>
    </row>
    <row r="35" spans="1:9" s="3" customFormat="1" ht="49.5">
      <c r="A35" s="23" t="s">
        <v>9</v>
      </c>
      <c r="B35" s="4" t="s">
        <v>15</v>
      </c>
      <c r="C35" s="10">
        <v>800</v>
      </c>
      <c r="D35" s="10">
        <v>800</v>
      </c>
      <c r="E35" s="12" t="s">
        <v>16</v>
      </c>
      <c r="F35" s="14">
        <v>38</v>
      </c>
      <c r="G35" s="14">
        <v>1</v>
      </c>
      <c r="H35" s="13">
        <f>G35*F35*D35</f>
        <v>30400</v>
      </c>
      <c r="I35" s="16" t="s">
        <v>56</v>
      </c>
    </row>
    <row r="36" spans="1:9" s="3" customFormat="1" ht="33">
      <c r="A36" s="23" t="s">
        <v>9</v>
      </c>
      <c r="B36" s="4" t="s">
        <v>12</v>
      </c>
      <c r="C36" s="10">
        <v>180</v>
      </c>
      <c r="D36" s="10">
        <v>180</v>
      </c>
      <c r="E36" s="12" t="s">
        <v>13</v>
      </c>
      <c r="F36" s="14">
        <v>1</v>
      </c>
      <c r="G36" s="14">
        <v>24</v>
      </c>
      <c r="H36" s="13">
        <f>G36*F36*D36</f>
        <v>4320</v>
      </c>
      <c r="I36" s="16" t="s">
        <v>14</v>
      </c>
    </row>
    <row r="37" spans="1:9" s="3" customFormat="1" ht="33">
      <c r="A37" s="23" t="s">
        <v>9</v>
      </c>
      <c r="B37" s="4" t="s">
        <v>10</v>
      </c>
      <c r="C37" s="10">
        <v>150</v>
      </c>
      <c r="D37" s="10">
        <v>150</v>
      </c>
      <c r="E37" s="12" t="s">
        <v>11</v>
      </c>
      <c r="F37" s="14">
        <v>30</v>
      </c>
      <c r="G37" s="14">
        <v>1</v>
      </c>
      <c r="H37" s="13">
        <f>G37*F37*D37</f>
        <v>4500</v>
      </c>
      <c r="I37" s="16" t="s">
        <v>52</v>
      </c>
    </row>
    <row r="38" spans="1:9" s="3" customFormat="1" ht="33">
      <c r="A38" s="23" t="s">
        <v>9</v>
      </c>
      <c r="B38" s="4" t="s">
        <v>17</v>
      </c>
      <c r="C38" s="10">
        <v>800</v>
      </c>
      <c r="D38" s="10">
        <v>800</v>
      </c>
      <c r="E38" s="12" t="s">
        <v>13</v>
      </c>
      <c r="F38" s="14">
        <v>1</v>
      </c>
      <c r="G38" s="14">
        <v>16</v>
      </c>
      <c r="H38" s="13">
        <f>G38*F38*D38</f>
        <v>12800</v>
      </c>
      <c r="I38" s="16" t="s">
        <v>20</v>
      </c>
    </row>
    <row r="39" spans="1:9" s="3" customFormat="1" ht="49.5">
      <c r="A39" s="23" t="s">
        <v>18</v>
      </c>
      <c r="B39" s="4" t="s">
        <v>19</v>
      </c>
      <c r="C39" s="10">
        <v>800</v>
      </c>
      <c r="D39" s="10">
        <v>800</v>
      </c>
      <c r="E39" s="14" t="s">
        <v>8</v>
      </c>
      <c r="F39" s="14">
        <v>2</v>
      </c>
      <c r="G39" s="14">
        <v>1</v>
      </c>
      <c r="H39" s="13">
        <f>D39*F39*G39</f>
        <v>1600</v>
      </c>
      <c r="I39" s="16" t="s">
        <v>59</v>
      </c>
    </row>
    <row r="40" spans="1:9" ht="15">
      <c r="A40" s="53" t="s">
        <v>32</v>
      </c>
      <c r="B40" s="53"/>
      <c r="C40" s="53"/>
    </row>
    <row r="41" spans="1:9" s="3" customFormat="1" ht="33">
      <c r="A41" s="23" t="s">
        <v>9</v>
      </c>
      <c r="B41" s="4" t="s">
        <v>21</v>
      </c>
      <c r="C41" s="10">
        <v>300</v>
      </c>
      <c r="D41" s="10">
        <v>300</v>
      </c>
      <c r="E41" s="12" t="s">
        <v>16</v>
      </c>
      <c r="F41" s="14">
        <v>57</v>
      </c>
      <c r="G41" s="14">
        <v>1</v>
      </c>
      <c r="H41" s="13">
        <f t="shared" ref="H41:H46" si="0">G41*F41*D41</f>
        <v>17100</v>
      </c>
      <c r="I41" s="16" t="s">
        <v>57</v>
      </c>
    </row>
    <row r="42" spans="1:9" s="3" customFormat="1" ht="33">
      <c r="A42" s="23" t="s">
        <v>9</v>
      </c>
      <c r="B42" s="4" t="s">
        <v>12</v>
      </c>
      <c r="C42" s="10">
        <v>180</v>
      </c>
      <c r="D42" s="10">
        <v>180</v>
      </c>
      <c r="E42" s="12" t="s">
        <v>13</v>
      </c>
      <c r="F42" s="14">
        <v>1</v>
      </c>
      <c r="G42" s="14">
        <v>36</v>
      </c>
      <c r="H42" s="13">
        <f t="shared" si="0"/>
        <v>6480</v>
      </c>
      <c r="I42" s="16" t="s">
        <v>14</v>
      </c>
    </row>
    <row r="43" spans="1:9" s="3" customFormat="1" ht="33">
      <c r="A43" s="23" t="s">
        <v>9</v>
      </c>
      <c r="B43" s="4" t="s">
        <v>10</v>
      </c>
      <c r="C43" s="10">
        <v>150</v>
      </c>
      <c r="D43" s="10">
        <v>150</v>
      </c>
      <c r="E43" s="12" t="s">
        <v>11</v>
      </c>
      <c r="F43" s="14">
        <v>52</v>
      </c>
      <c r="G43" s="14">
        <v>1</v>
      </c>
      <c r="H43" s="13">
        <f>G43*F43*D43</f>
        <v>7800</v>
      </c>
      <c r="I43" s="16" t="s">
        <v>62</v>
      </c>
    </row>
    <row r="44" spans="1:9" s="3" customFormat="1" ht="33">
      <c r="A44" s="23" t="s">
        <v>9</v>
      </c>
      <c r="B44" s="4" t="s">
        <v>17</v>
      </c>
      <c r="C44" s="10">
        <v>800</v>
      </c>
      <c r="D44" s="10">
        <v>800</v>
      </c>
      <c r="E44" s="12" t="s">
        <v>13</v>
      </c>
      <c r="F44" s="14">
        <v>1</v>
      </c>
      <c r="G44" s="14">
        <v>16</v>
      </c>
      <c r="H44" s="13">
        <f t="shared" si="0"/>
        <v>12800</v>
      </c>
      <c r="I44" s="16" t="s">
        <v>20</v>
      </c>
    </row>
    <row r="45" spans="1:9" s="3" customFormat="1" ht="33">
      <c r="A45" s="23" t="s">
        <v>9</v>
      </c>
      <c r="B45" s="4" t="s">
        <v>22</v>
      </c>
      <c r="C45" s="10">
        <v>300</v>
      </c>
      <c r="D45" s="10">
        <v>300</v>
      </c>
      <c r="E45" s="12" t="s">
        <v>13</v>
      </c>
      <c r="F45" s="14">
        <v>1</v>
      </c>
      <c r="G45" s="14">
        <v>60</v>
      </c>
      <c r="H45" s="13">
        <f t="shared" si="0"/>
        <v>18000</v>
      </c>
      <c r="I45" s="16" t="s">
        <v>24</v>
      </c>
    </row>
    <row r="46" spans="1:9" s="3" customFormat="1" ht="33">
      <c r="A46" s="23" t="s">
        <v>9</v>
      </c>
      <c r="B46" s="4" t="s">
        <v>23</v>
      </c>
      <c r="C46" s="10">
        <v>300</v>
      </c>
      <c r="D46" s="10">
        <v>300</v>
      </c>
      <c r="E46" s="12" t="s">
        <v>13</v>
      </c>
      <c r="F46" s="14">
        <v>1</v>
      </c>
      <c r="G46" s="14">
        <v>60</v>
      </c>
      <c r="H46" s="13">
        <f t="shared" si="0"/>
        <v>18000</v>
      </c>
      <c r="I46" s="16" t="s">
        <v>48</v>
      </c>
    </row>
    <row r="47" spans="1:9" s="3" customFormat="1" ht="49.5">
      <c r="A47" s="23" t="s">
        <v>18</v>
      </c>
      <c r="B47" s="4" t="s">
        <v>19</v>
      </c>
      <c r="C47" s="10">
        <v>800</v>
      </c>
      <c r="D47" s="10">
        <v>800</v>
      </c>
      <c r="E47" s="14" t="s">
        <v>8</v>
      </c>
      <c r="F47" s="14">
        <v>4</v>
      </c>
      <c r="G47" s="14">
        <v>1</v>
      </c>
      <c r="H47" s="13">
        <f>D47*F47*G47</f>
        <v>3200</v>
      </c>
      <c r="I47" s="16" t="s">
        <v>63</v>
      </c>
    </row>
    <row r="48" spans="1:9" ht="15">
      <c r="A48" s="53" t="s">
        <v>37</v>
      </c>
      <c r="B48" s="53"/>
      <c r="C48" s="53"/>
    </row>
    <row r="49" spans="1:9">
      <c r="A49" s="7" t="s">
        <v>38</v>
      </c>
      <c r="B49" s="8"/>
      <c r="C49" s="22">
        <v>0.06</v>
      </c>
      <c r="D49" s="22">
        <v>0.06</v>
      </c>
      <c r="E49" s="6"/>
      <c r="F49" s="15"/>
      <c r="G49" s="15" t="s">
        <v>2</v>
      </c>
      <c r="H49" s="59">
        <f>SUM(H17:H47)*D49</f>
        <v>18276.599999999999</v>
      </c>
      <c r="I49" s="9"/>
    </row>
    <row r="50" spans="1:9" s="24" customFormat="1" ht="17.25">
      <c r="A50" s="54"/>
      <c r="B50" s="55"/>
      <c r="C50" s="55"/>
    </row>
    <row r="51" spans="1:9" s="24" customFormat="1" ht="18">
      <c r="A51" s="56" t="s">
        <v>47</v>
      </c>
      <c r="B51" s="57"/>
      <c r="C51" s="57"/>
      <c r="D51" s="47" t="s">
        <v>46</v>
      </c>
      <c r="E51" s="48"/>
      <c r="F51" s="48"/>
      <c r="G51" s="49"/>
      <c r="H51" s="37">
        <f>SUM(H17:H49)</f>
        <v>322886.59999999998</v>
      </c>
      <c r="I51" s="36"/>
    </row>
    <row r="52" spans="1:9" ht="18">
      <c r="D52" s="47" t="s">
        <v>58</v>
      </c>
      <c r="E52" s="48"/>
      <c r="F52" s="48"/>
      <c r="G52" s="49"/>
      <c r="H52" s="43">
        <v>322833.59999999998</v>
      </c>
      <c r="I52" s="6"/>
    </row>
  </sheetData>
  <mergeCells count="12">
    <mergeCell ref="A2:C2"/>
    <mergeCell ref="A28:C28"/>
    <mergeCell ref="A34:C34"/>
    <mergeCell ref="A40:C40"/>
    <mergeCell ref="A16:C16"/>
    <mergeCell ref="A22:C22"/>
    <mergeCell ref="D52:G52"/>
    <mergeCell ref="D14:I14"/>
    <mergeCell ref="D51:G51"/>
    <mergeCell ref="A48:C48"/>
    <mergeCell ref="A50:C50"/>
    <mergeCell ref="A51:C51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刘媛媛</cp:lastModifiedBy>
  <cp:lastPrinted>2020-01-16T08:23:41Z</cp:lastPrinted>
  <dcterms:created xsi:type="dcterms:W3CDTF">2013-12-11T09:30:26Z</dcterms:created>
  <dcterms:modified xsi:type="dcterms:W3CDTF">2021-04-12T08:52:38Z</dcterms:modified>
</cp:coreProperties>
</file>