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J14" i="1" l="1"/>
  <c r="J13" i="1" s="1"/>
  <c r="E5" i="1" s="1"/>
  <c r="C6" i="1" l="1"/>
  <c r="C4" i="1"/>
  <c r="J12" i="1"/>
  <c r="J11" i="1" l="1"/>
  <c r="J15" i="1" s="1"/>
  <c r="E4" i="1" l="1"/>
  <c r="J17" i="1"/>
  <c r="E6" i="1" s="1"/>
  <c r="E7" i="1" l="1"/>
  <c r="J19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<sst xmlns="http://schemas.openxmlformats.org/spreadsheetml/2006/main" count="34" uniqueCount="33">
  <si>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</si>
  <si>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</si>
  <si>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</si>
  <si>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</si>
  <si>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</si>
  <si>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</si>
  <si>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</si>
  <si>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</si>
  <si>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</si>
  <si>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</si>
  <si>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</si>
  <si>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</si>
  <si>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</si>
  <si>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</si>
  <si>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</si>
  <si>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Size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</si>
  <si>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</si>
  <si>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</si>
  <si>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</si>
  <si>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内容撰写与翻译</t>
    <phoneticPr fontId="6" type="noConversion"/>
  </si>
  <si>
    <t>医学PPT撰写</t>
    <phoneticPr fontId="6" type="noConversion"/>
  </si>
  <si>
    <t>Total Amount</t>
    <phoneticPr fontId="6" type="noConversion"/>
  </si>
  <si>
    <t>页</t>
    <phoneticPr fontId="6" type="noConversion"/>
  </si>
  <si>
    <t>Education</t>
    <phoneticPr fontId="6" type="noConversion"/>
  </si>
  <si>
    <t>1-1</t>
    <phoneticPr fontId="6" type="noConversion"/>
  </si>
  <si>
    <t>Design - Designer</t>
  </si>
  <si>
    <t>小时</t>
  </si>
  <si>
    <t>设计</t>
    <phoneticPr fontId="6" type="noConversion"/>
  </si>
  <si>
    <t>2-1</t>
    <phoneticPr fontId="6" type="noConversion"/>
  </si>
  <si>
    <t>展架设计</t>
    <phoneticPr fontId="6" type="noConversion"/>
  </si>
  <si>
    <t>易拉宝画面排版设计，根据产品DA延展；80x180cm；共计2张；2小时/张。</t>
    <phoneticPr fontId="6" type="noConversion"/>
  </si>
  <si>
    <t>2020赛诺菲罕见病新产品医学材料制作-报价单</t>
    <phoneticPr fontId="9" type="noConversion"/>
  </si>
  <si>
    <t>罕见病领域，难度较高，预估40页/套。共计3套PPT撰写（包含疾病基本介绍幻灯；核心内容幻灯；竞品比较幻灯）。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</si>
</sst>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&quot; &quot;"/>
    <numFmt numFmtId="177" formatCode="0.0000%"/>
    <numFmt numFmtId="178" formatCode="#,##0.00_ "/>
    <numFmt numFmtId="179" formatCode="0.00_ "/>
    <numFmt numFmtId="180" formatCode="0_);\(0\)"/>
    <numFmt numFmtId="181" formatCode="#,##0.00_ ;[Red]\-#,##0.00\ "/>
  </numFmts>
  <fonts count="18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sz val="11"/>
      <name val="Arial"/>
      <family val="1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22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7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75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7" fontId="11" fillId="5" borderId="0" xfId="0" applyNumberFormat="1" applyFont="1" applyFill="1" applyBorder="1" applyAlignment="1">
      <alignment horizontal="left"/>
    </xf>
    <xf numFmtId="0" fontId="8" fillId="5" borderId="0" xfId="0" applyFont="1" applyFill="1" applyBorder="1"/>
    <xf numFmtId="180" fontId="8" fillId="5" borderId="0" xfId="0" applyNumberFormat="1" applyFont="1" applyFill="1" applyBorder="1" applyAlignment="1">
      <alignment horizontal="right" vertical="center"/>
    </xf>
    <xf numFmtId="10" fontId="11" fillId="5" borderId="4" xfId="2" applyNumberFormat="1" applyFont="1" applyFill="1" applyBorder="1" applyAlignment="1">
      <alignment horizontal="right"/>
    </xf>
    <xf numFmtId="10" fontId="11" fillId="5" borderId="2" xfId="2" applyNumberFormat="1" applyFont="1" applyFill="1" applyBorder="1" applyAlignment="1">
      <alignment horizontal="left"/>
    </xf>
    <xf numFmtId="179" fontId="11" fillId="0" borderId="1" xfId="0" applyNumberFormat="1" applyFont="1" applyBorder="1" applyAlignment="1">
      <alignment horizontal="right"/>
    </xf>
    <xf numFmtId="179" fontId="8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1" fontId="11" fillId="0" borderId="7" xfId="0" applyNumberFormat="1" applyFont="1" applyFill="1" applyBorder="1" applyAlignment="1">
      <alignment horizontal="right"/>
    </xf>
    <xf numFmtId="181" fontId="12" fillId="0" borderId="7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5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0" fontId="4" fillId="10" borderId="1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center" vertical="center" wrapText="1"/>
    </xf>
    <xf numFmtId="180" fontId="3" fillId="10" borderId="5" xfId="0" applyNumberFormat="1" applyFont="1" applyFill="1" applyBorder="1" applyAlignment="1">
      <alignment horizontal="center" vertical="center" wrapText="1"/>
    </xf>
    <xf numFmtId="180" fontId="3" fillId="10" borderId="1" xfId="0" applyNumberFormat="1" applyFont="1" applyFill="1" applyBorder="1" applyAlignment="1">
      <alignment horizontal="right" vertical="center" wrapText="1"/>
    </xf>
    <xf numFmtId="180" fontId="3" fillId="11" borderId="1" xfId="0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/>
    </xf>
    <xf numFmtId="178" fontId="11" fillId="5" borderId="4" xfId="0" applyNumberFormat="1" applyFont="1" applyFill="1" applyBorder="1" applyAlignment="1">
      <alignment horizontal="right"/>
    </xf>
    <xf numFmtId="178" fontId="11" fillId="5" borderId="1" xfId="0" applyNumberFormat="1" applyFont="1" applyFill="1" applyBorder="1" applyAlignment="1">
      <alignment horizontal="right"/>
    </xf>
    <xf numFmtId="0" fontId="0" fillId="2" borderId="9" xfId="0" applyFont="1" applyFill="1" applyBorder="1" applyAlignment="1"/>
    <xf numFmtId="0" fontId="10" fillId="4" borderId="14" xfId="3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vertical="center" wrapText="1"/>
    </xf>
    <xf numFmtId="179" fontId="8" fillId="0" borderId="14" xfId="0" applyNumberFormat="1" applyFont="1" applyFill="1" applyBorder="1" applyAlignment="1">
      <alignment horizontal="right" vertical="center"/>
    </xf>
    <xf numFmtId="49" fontId="1" fillId="0" borderId="15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79" fontId="8" fillId="0" borderId="2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/>
    </xf>
    <xf numFmtId="0" fontId="8" fillId="5" borderId="1" xfId="0" applyFont="1" applyFill="1" applyBorder="1"/>
    <xf numFmtId="180" fontId="8" fillId="5" borderId="1" xfId="0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49" fontId="17" fillId="1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/>
    </xf>
    <xf numFmtId="176" fontId="5" fillId="2" borderId="18" xfId="0" applyNumberFormat="1" applyFont="1" applyFill="1" applyBorder="1" applyAlignment="1">
      <alignment horizontal="right"/>
    </xf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Q19"/>
  <sheetViews>
    <sheetView showGridLines="0" tabSelected="1" zoomScale="70" zoomScaleNormal="70" workbookViewId="0">
      <selection activeCell="F12" sqref="F12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8.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51" width="8.875" style="1" customWidth="1"/>
  </cols>
  <sheetData>
    <row r="1" spans="1:251" s="2" customFormat="1" ht="36" customHeight="1" x14ac:dyDescent="0.45">
      <c r="B1" s="73" t="s">
        <v>31</v>
      </c>
      <c r="C1" s="73"/>
      <c r="D1" s="73"/>
      <c r="E1" s="73"/>
      <c r="F1" s="73"/>
      <c r="H1" s="15"/>
      <c r="I1" s="15"/>
      <c r="J1" s="15"/>
      <c r="K1" s="16"/>
    </row>
    <row r="2" spans="1:251" s="2" customFormat="1" ht="31.5" x14ac:dyDescent="0.25">
      <c r="B2" s="17"/>
      <c r="C2" s="18" t="s">
        <v>0</v>
      </c>
      <c r="D2" s="18"/>
      <c r="E2" s="19" t="s">
        <v>11</v>
      </c>
      <c r="G2" s="15"/>
      <c r="H2" s="15"/>
      <c r="I2" s="15"/>
      <c r="J2" s="15"/>
      <c r="K2" s="16"/>
    </row>
    <row r="3" spans="1:251" s="2" customFormat="1" x14ac:dyDescent="0.25">
      <c r="B3" s="20" t="s">
        <v>12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51" s="2" customFormat="1" x14ac:dyDescent="0.25">
      <c r="B4" s="22">
        <v>1</v>
      </c>
      <c r="C4" s="23" t="str">
        <f>C11</f>
        <v>内容撰写与翻译</v>
      </c>
      <c r="D4" s="23"/>
      <c r="E4" s="24">
        <f>J11</f>
        <v>72000</v>
      </c>
      <c r="F4" s="15"/>
      <c r="G4" s="15"/>
      <c r="H4" s="15"/>
      <c r="I4" s="15"/>
      <c r="J4" s="15"/>
      <c r="K4" s="16"/>
    </row>
    <row r="5" spans="1:251" s="2" customFormat="1" x14ac:dyDescent="0.25">
      <c r="B5" s="58">
        <v>2</v>
      </c>
      <c r="C5" s="23" t="s">
        <v>27</v>
      </c>
      <c r="D5" s="23"/>
      <c r="E5" s="24">
        <f>J13</f>
        <v>1216</v>
      </c>
      <c r="F5" s="15"/>
      <c r="G5" s="15"/>
      <c r="H5" s="15"/>
      <c r="I5" s="15"/>
      <c r="J5" s="15"/>
      <c r="K5" s="16"/>
    </row>
    <row r="6" spans="1:251" s="2" customFormat="1" x14ac:dyDescent="0.25">
      <c r="B6" s="22">
        <v>3</v>
      </c>
      <c r="C6" s="23" t="str">
        <f>C16</f>
        <v>税 Tax</v>
      </c>
      <c r="D6" s="23"/>
      <c r="E6" s="24">
        <f>J17</f>
        <v>4955.7713919999997</v>
      </c>
      <c r="F6" s="15"/>
      <c r="G6" s="15"/>
      <c r="H6" s="15"/>
      <c r="I6" s="15"/>
      <c r="J6" s="15"/>
      <c r="K6" s="16"/>
    </row>
    <row r="7" spans="1:251" s="2" customFormat="1" x14ac:dyDescent="0.25">
      <c r="B7" s="25"/>
      <c r="C7" s="23" t="s">
        <v>13</v>
      </c>
      <c r="D7" s="23"/>
      <c r="E7" s="26">
        <f>SUM(E4:E6)</f>
        <v>78171.771391999995</v>
      </c>
      <c r="F7" s="15"/>
      <c r="G7" s="15"/>
      <c r="H7" s="15"/>
      <c r="I7" s="15"/>
      <c r="J7" s="15"/>
      <c r="K7" s="16"/>
    </row>
    <row r="8" spans="1:251" s="2" customFormat="1" x14ac:dyDescent="0.25">
      <c r="B8" s="27"/>
      <c r="C8" s="28"/>
      <c r="D8" s="28"/>
      <c r="E8" s="29"/>
      <c r="F8" s="15"/>
      <c r="G8" s="15"/>
      <c r="H8" s="15"/>
      <c r="I8" s="15"/>
      <c r="J8" s="15"/>
      <c r="K8" s="16"/>
    </row>
    <row r="9" spans="1:251" s="2" customFormat="1" ht="27.75" x14ac:dyDescent="0.45">
      <c r="B9" s="27"/>
      <c r="C9" s="74" t="s">
        <v>9</v>
      </c>
      <c r="D9" s="74"/>
      <c r="E9" s="74"/>
      <c r="F9" s="74"/>
      <c r="G9" s="74"/>
      <c r="H9" s="74"/>
      <c r="I9" s="74"/>
      <c r="J9" s="74"/>
      <c r="K9" s="16"/>
    </row>
    <row r="10" spans="1:251" s="2" customFormat="1" ht="47.25" x14ac:dyDescent="0.25">
      <c r="B10" s="30" t="s">
        <v>3</v>
      </c>
      <c r="C10" s="30" t="s">
        <v>14</v>
      </c>
      <c r="D10" s="30"/>
      <c r="E10" s="30" t="s">
        <v>4</v>
      </c>
      <c r="F10" s="30" t="s">
        <v>15</v>
      </c>
      <c r="G10" s="31" t="s">
        <v>16</v>
      </c>
      <c r="H10" s="32" t="s">
        <v>5</v>
      </c>
      <c r="I10" s="33" t="s">
        <v>17</v>
      </c>
      <c r="J10" s="34" t="s">
        <v>18</v>
      </c>
      <c r="K10" s="35" t="s">
        <v>6</v>
      </c>
    </row>
    <row r="11" spans="1:251" s="2" customFormat="1" x14ac:dyDescent="0.25">
      <c r="B11" s="3">
        <v>1</v>
      </c>
      <c r="C11" s="36" t="s">
        <v>19</v>
      </c>
      <c r="D11" s="4"/>
      <c r="E11" s="4"/>
      <c r="F11" s="6"/>
      <c r="G11" s="7"/>
      <c r="H11" s="7"/>
      <c r="I11" s="7"/>
      <c r="J11" s="37">
        <f>SUM(J12:J12)</f>
        <v>72000</v>
      </c>
      <c r="K11" s="38"/>
    </row>
    <row r="12" spans="1:251" s="2" customFormat="1" ht="125.25" customHeight="1" x14ac:dyDescent="0.25">
      <c r="B12" s="43" t="s">
        <v>24</v>
      </c>
      <c r="C12" s="42" t="s">
        <v>20</v>
      </c>
      <c r="D12" s="40" t="s">
        <v>23</v>
      </c>
      <c r="E12" s="41" t="s">
        <v>22</v>
      </c>
      <c r="F12" s="44" t="s">
        <v>32</v>
      </c>
      <c r="G12" s="45">
        <v>3</v>
      </c>
      <c r="H12" s="46">
        <v>40</v>
      </c>
      <c r="I12" s="47">
        <v>600</v>
      </c>
      <c r="J12" s="47">
        <f t="shared" ref="J12" si="0">I12*G12*H12</f>
        <v>72000</v>
      </c>
      <c r="K12" s="47">
        <v>625</v>
      </c>
    </row>
    <row r="13" spans="1:251" s="2" customFormat="1" x14ac:dyDescent="0.25">
      <c r="B13" s="54">
        <v>2</v>
      </c>
      <c r="C13" s="55" t="s">
        <v>27</v>
      </c>
      <c r="D13" s="55"/>
      <c r="E13" s="55"/>
      <c r="F13" s="56"/>
      <c r="G13" s="57"/>
      <c r="H13" s="57"/>
      <c r="I13" s="57"/>
      <c r="J13" s="38">
        <f>SUM(J14)</f>
        <v>1216</v>
      </c>
      <c r="K13" s="38"/>
    </row>
    <row r="14" spans="1:251" s="2" customFormat="1" ht="125.25" customHeight="1" x14ac:dyDescent="0.25">
      <c r="B14" s="48" t="s">
        <v>28</v>
      </c>
      <c r="C14" s="49" t="s">
        <v>29</v>
      </c>
      <c r="D14" s="59" t="s">
        <v>25</v>
      </c>
      <c r="E14" s="60" t="s">
        <v>26</v>
      </c>
      <c r="F14" s="50" t="s">
        <v>30</v>
      </c>
      <c r="G14" s="51">
        <v>2</v>
      </c>
      <c r="H14" s="52">
        <v>2</v>
      </c>
      <c r="I14" s="53">
        <v>304</v>
      </c>
      <c r="J14" s="53">
        <f>G14*H14*I14</f>
        <v>1216</v>
      </c>
      <c r="K14" s="53">
        <v>304</v>
      </c>
    </row>
    <row r="15" spans="1:251" ht="17.45" customHeight="1" x14ac:dyDescent="0.25">
      <c r="A15" s="39"/>
      <c r="B15" s="63" t="s">
        <v>7</v>
      </c>
      <c r="C15" s="64"/>
      <c r="D15" s="64"/>
      <c r="E15" s="64"/>
      <c r="F15" s="64"/>
      <c r="G15" s="64"/>
      <c r="H15" s="64"/>
      <c r="I15" s="65"/>
      <c r="J15" s="61">
        <f>J11+J13</f>
        <v>73216</v>
      </c>
      <c r="K15" s="62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spans="1:251" s="2" customFormat="1" x14ac:dyDescent="0.25">
      <c r="B16" s="3">
        <v>3</v>
      </c>
      <c r="C16" s="4" t="s">
        <v>8</v>
      </c>
      <c r="D16" s="4"/>
      <c r="E16" s="5">
        <v>6.7686999999999997E-2</v>
      </c>
      <c r="F16" s="6"/>
      <c r="G16" s="7"/>
      <c r="H16" s="7"/>
      <c r="I16" s="7"/>
      <c r="J16" s="8"/>
      <c r="K16" s="9"/>
    </row>
    <row r="17" spans="2:11" s="2" customFormat="1" x14ac:dyDescent="0.25">
      <c r="B17" s="66" t="s">
        <v>10</v>
      </c>
      <c r="C17" s="67"/>
      <c r="D17" s="67"/>
      <c r="E17" s="67"/>
      <c r="F17" s="67"/>
      <c r="G17" s="67"/>
      <c r="H17" s="67"/>
      <c r="I17" s="68"/>
      <c r="J17" s="10">
        <f>J15*E16</f>
        <v>4955.7713919999997</v>
      </c>
      <c r="K17" s="11"/>
    </row>
    <row r="18" spans="2:11" s="2" customFormat="1" x14ac:dyDescent="0.25">
      <c r="B18" s="69"/>
      <c r="C18" s="70"/>
      <c r="D18" s="70"/>
      <c r="E18" s="70"/>
      <c r="F18" s="70"/>
      <c r="G18" s="70"/>
      <c r="H18" s="70"/>
      <c r="I18" s="70"/>
      <c r="J18" s="71"/>
      <c r="K18" s="12"/>
    </row>
    <row r="19" spans="2:11" s="2" customFormat="1" x14ac:dyDescent="0.25">
      <c r="B19" s="72" t="s">
        <v>21</v>
      </c>
      <c r="C19" s="72"/>
      <c r="D19" s="72"/>
      <c r="E19" s="72"/>
      <c r="F19" s="72"/>
      <c r="G19" s="72"/>
      <c r="H19" s="72"/>
      <c r="I19" s="72"/>
      <c r="J19" s="13">
        <f>J15+J17</f>
        <v>78171.771391999995</v>
      </c>
      <c r="K19" s="14"/>
    </row>
  </sheetData>
  <mergeCells count="6">
    <mergeCell ref="B15:I15"/>
    <mergeCell ref="B17:I17"/>
    <mergeCell ref="B18:J18"/>
    <mergeCell ref="B19:I19"/>
    <mergeCell ref="B1:F1"/>
    <mergeCell ref="C9:J9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2020-05-20T07:51:05Z</dcterms:modified>
</cp:coreProperties>
</file>