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minimized="1" xWindow="0" yWindow="0" windowWidth="27810" windowHeight="0"/>
  </bookViews>
  <sheets>
    <sheet name="报价" sheetId="6" r:id="rId1"/>
  </sheets>
  <calcPr calcId="152511"/>
</workbook>
</file>

<file path=xl/calcChain.xml><?xml version="1.0" encoding="utf-8"?>
<calcChain xmlns="http://schemas.openxmlformats.org/spreadsheetml/2006/main">
  <c r="J11" i="6" l="1"/>
  <c r="J12" i="6"/>
  <c r="J10" i="6" l="1"/>
  <c r="J13" i="6" l="1"/>
  <c r="J15" i="6" s="1"/>
  <c r="E4" i="6"/>
  <c r="E5" i="6" l="1"/>
  <c r="E6" i="6" s="1"/>
  <c r="J17" i="6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9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9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9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<sst xmlns="http://schemas.openxmlformats.org/spreadsheetml/2006/main" count="33" uniqueCount="31">
  <si>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</si>
  <si>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</si>
  <si>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</si>
  <si>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</si>
  <si>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</si>
  <si>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</si>
  <si>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</si>
  <si>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</si>
  <si>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</si>
  <si>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</si>
  <si>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</si>
  <si>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</si>
  <si>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</si>
  <si>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</si>
  <si>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</si>
  <si>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</si>
  <si>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</si>
  <si>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</si>
  <si>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报价明细表 Quotation Breakdown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</si>
  <si>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</si>
  <si>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</si>
  <si>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>小时</t>
    <phoneticPr fontId="1" type="noConversion"/>
  </si>
  <si>
    <t xml:space="preserve">Healthcare - Medical Editor
</t>
    <phoneticPr fontId="1" type="noConversion"/>
  </si>
  <si>
    <t>小时</t>
    <phoneticPr fontId="1" type="noConversion"/>
  </si>
  <si>
    <t>医学服务</t>
    <phoneticPr fontId="1" type="noConversion"/>
  </si>
  <si>
    <t>文献整理及查找</t>
    <phoneticPr fontId="1" type="noConversion"/>
  </si>
  <si>
    <t xml:space="preserve">Medical Director
</t>
    <phoneticPr fontId="1" type="noConversion"/>
  </si>
  <si>
    <t>2020赛诺菲潘太欣文献查找-报价单</t>
    <phoneticPr fontId="4" type="noConversion"/>
  </si>
  <si>
    <t>1-1</t>
    <phoneticPr fontId="1" type="noConversion"/>
  </si>
  <si>
    <t>按照要求格式查找并整理文献；国内外文献查找，难度较高,医学经理负责；3套（1.公众教育评估和干预量表相关资料文献， 2.国内外近五年医院疾病和预防公众教育主要研究资料，3. 影响公众认知因素相关资料）；预估需要2天</t>
    <phoneticPr fontId="1" type="noConversion"/>
  </si>
  <si>
    <t>按照要求查找文献，需要安排2位医学编辑；预估需要6天（含60篇左右文献下载）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</si>
</sst>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8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b/>
      <sz val="12"/>
      <color rgb="FFFF0000"/>
      <name val="Microsoft YaHei UI"/>
      <family val="2"/>
      <charset val="134"/>
    </font>
    <font>
      <sz val="11"/>
      <color theme="1"/>
      <name val="宋体"/>
      <family val="2"/>
      <scheme val="minor"/>
    </font>
    <font>
      <sz val="20"/>
      <name val="Microsoft YaHei UI"/>
      <family val="2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6" fillId="0" borderId="0"/>
    <xf numFmtId="0" fontId="8" fillId="0" borderId="0"/>
    <xf numFmtId="43" fontId="46" fillId="0" borderId="0" applyFont="0" applyFill="0" applyBorder="0" applyAlignment="0" applyProtection="0"/>
  </cellStyleXfs>
  <cellXfs count="70">
    <xf numFmtId="0" fontId="0" fillId="0" borderId="0" xfId="0"/>
    <xf numFmtId="0" fontId="33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 wrapText="1"/>
    </xf>
    <xf numFmtId="0" fontId="34" fillId="24" borderId="0" xfId="0" applyFont="1" applyFill="1" applyAlignment="1">
      <alignment wrapText="1"/>
    </xf>
    <xf numFmtId="0" fontId="35" fillId="25" borderId="1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center"/>
    </xf>
    <xf numFmtId="0" fontId="36" fillId="0" borderId="0" xfId="0" applyFont="1"/>
    <xf numFmtId="0" fontId="33" fillId="0" borderId="11" xfId="0" applyFont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0" fontId="37" fillId="0" borderId="0" xfId="0" applyFont="1"/>
    <xf numFmtId="2" fontId="33" fillId="0" borderId="1" xfId="62" applyNumberFormat="1" applyFont="1" applyBorder="1" applyAlignment="1"/>
    <xf numFmtId="0" fontId="33" fillId="0" borderId="11" xfId="0" applyFont="1" applyBorder="1" applyAlignment="1">
      <alignment horizontal="center" wrapText="1"/>
    </xf>
    <xf numFmtId="43" fontId="33" fillId="0" borderId="1" xfId="62" applyNumberFormat="1" applyFont="1" applyBorder="1" applyAlignment="1"/>
    <xf numFmtId="0" fontId="33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wrapText="1"/>
    </xf>
    <xf numFmtId="43" fontId="33" fillId="0" borderId="0" xfId="62" applyNumberFormat="1" applyFont="1" applyBorder="1" applyAlignment="1"/>
    <xf numFmtId="0" fontId="35" fillId="26" borderId="1" xfId="0" applyFont="1" applyFill="1" applyBorder="1" applyAlignment="1">
      <alignment horizontal="center" vertical="center" wrapText="1"/>
    </xf>
    <xf numFmtId="177" fontId="39" fillId="26" borderId="1" xfId="0" applyNumberFormat="1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5" fillId="26" borderId="11" xfId="0" applyNumberFormat="1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right" vertical="center" wrapText="1"/>
    </xf>
    <xf numFmtId="177" fontId="35" fillId="30" borderId="1" xfId="0" applyNumberFormat="1" applyFont="1" applyFill="1" applyBorder="1" applyAlignment="1">
      <alignment horizontal="left" vertical="center" wrapText="1"/>
    </xf>
    <xf numFmtId="0" fontId="40" fillId="27" borderId="12" xfId="0" applyFont="1" applyFill="1" applyBorder="1" applyAlignment="1">
      <alignment horizontal="center" vertical="center"/>
    </xf>
    <xf numFmtId="0" fontId="40" fillId="27" borderId="0" xfId="0" applyFont="1" applyFill="1" applyBorder="1" applyAlignment="1">
      <alignment horizontal="left"/>
    </xf>
    <xf numFmtId="0" fontId="33" fillId="27" borderId="0" xfId="0" applyFont="1" applyFill="1" applyBorder="1"/>
    <xf numFmtId="177" fontId="33" fillId="27" borderId="0" xfId="0" applyNumberFormat="1" applyFont="1" applyFill="1" applyBorder="1" applyAlignment="1">
      <alignment horizontal="right" vertical="center"/>
    </xf>
    <xf numFmtId="178" fontId="40" fillId="27" borderId="13" xfId="0" applyNumberFormat="1" applyFont="1" applyFill="1" applyBorder="1" applyAlignment="1">
      <alignment horizontal="right"/>
    </xf>
    <xf numFmtId="178" fontId="40" fillId="27" borderId="16" xfId="0" applyNumberFormat="1" applyFont="1" applyFill="1" applyBorder="1" applyAlignment="1">
      <alignment horizontal="right"/>
    </xf>
    <xf numFmtId="0" fontId="41" fillId="0" borderId="16" xfId="0" applyFont="1" applyFill="1" applyBorder="1" applyAlignment="1">
      <alignment horizontal="left" vertical="center"/>
    </xf>
    <xf numFmtId="0" fontId="33" fillId="0" borderId="16" xfId="0" applyFont="1" applyFill="1" applyBorder="1" applyAlignment="1">
      <alignment horizontal="right" vertical="center"/>
    </xf>
    <xf numFmtId="0" fontId="33" fillId="0" borderId="16" xfId="0" applyFont="1" applyFill="1" applyBorder="1" applyAlignment="1">
      <alignment vertical="center" wrapText="1"/>
    </xf>
    <xf numFmtId="179" fontId="33" fillId="0" borderId="16" xfId="0" applyNumberFormat="1" applyFont="1" applyFill="1" applyBorder="1" applyAlignment="1">
      <alignment horizontal="right" vertical="center"/>
    </xf>
    <xf numFmtId="0" fontId="41" fillId="0" borderId="16" xfId="0" applyFont="1" applyFill="1" applyBorder="1" applyAlignment="1">
      <alignment horizontal="left" vertical="center" wrapText="1"/>
    </xf>
    <xf numFmtId="179" fontId="40" fillId="0" borderId="1" xfId="0" applyNumberFormat="1" applyFont="1" applyBorder="1" applyAlignment="1">
      <alignment horizontal="right"/>
    </xf>
    <xf numFmtId="0" fontId="33" fillId="0" borderId="16" xfId="0" applyFont="1" applyBorder="1"/>
    <xf numFmtId="181" fontId="40" fillId="27" borderId="0" xfId="0" applyNumberFormat="1" applyFont="1" applyFill="1" applyBorder="1" applyAlignment="1">
      <alignment horizontal="left"/>
    </xf>
    <xf numFmtId="10" fontId="40" fillId="27" borderId="13" xfId="63" applyNumberFormat="1" applyFont="1" applyFill="1" applyBorder="1" applyAlignment="1">
      <alignment horizontal="right"/>
    </xf>
    <xf numFmtId="10" fontId="40" fillId="27" borderId="1" xfId="63" applyNumberFormat="1" applyFont="1" applyFill="1" applyBorder="1" applyAlignment="1">
      <alignment horizontal="left"/>
    </xf>
    <xf numFmtId="179" fontId="33" fillId="0" borderId="1" xfId="0" applyNumberFormat="1" applyFont="1" applyBorder="1" applyAlignment="1">
      <alignment horizontal="left"/>
    </xf>
    <xf numFmtId="0" fontId="40" fillId="28" borderId="1" xfId="0" applyFont="1" applyFill="1" applyBorder="1" applyAlignment="1">
      <alignment horizontal="left" vertical="center"/>
    </xf>
    <xf numFmtId="180" fontId="43" fillId="0" borderId="15" xfId="0" applyNumberFormat="1" applyFont="1" applyFill="1" applyBorder="1" applyAlignment="1">
      <alignment horizontal="right"/>
    </xf>
    <xf numFmtId="0" fontId="35" fillId="25" borderId="16" xfId="0" applyFont="1" applyFill="1" applyBorder="1" applyAlignment="1">
      <alignment horizontal="center" vertical="center"/>
    </xf>
    <xf numFmtId="0" fontId="33" fillId="0" borderId="16" xfId="0" applyFont="1" applyBorder="1" applyAlignment="1">
      <alignment wrapText="1"/>
    </xf>
    <xf numFmtId="0" fontId="35" fillId="26" borderId="16" xfId="0" applyFont="1" applyFill="1" applyBorder="1" applyAlignment="1">
      <alignment horizontal="center" vertical="center" wrapText="1"/>
    </xf>
    <xf numFmtId="0" fontId="44" fillId="31" borderId="21" xfId="3" applyFont="1" applyFill="1" applyBorder="1" applyAlignment="1">
      <alignment horizontal="left" vertical="center" wrapText="1"/>
    </xf>
    <xf numFmtId="180" fontId="45" fillId="0" borderId="15" xfId="0" applyNumberFormat="1" applyFont="1" applyFill="1" applyBorder="1" applyAlignment="1">
      <alignment horizontal="right"/>
    </xf>
    <xf numFmtId="0" fontId="33" fillId="0" borderId="17" xfId="0" applyFont="1" applyBorder="1" applyAlignment="1">
      <alignment horizontal="center" vertical="center"/>
    </xf>
    <xf numFmtId="176" fontId="33" fillId="0" borderId="16" xfId="62" applyFont="1" applyBorder="1" applyAlignment="1"/>
    <xf numFmtId="0" fontId="35" fillId="29" borderId="1" xfId="0" applyFont="1" applyFill="1" applyBorder="1" applyAlignment="1">
      <alignment horizontal="center" vertical="center"/>
    </xf>
    <xf numFmtId="0" fontId="35" fillId="29" borderId="16" xfId="0" applyFont="1" applyFill="1" applyBorder="1" applyAlignment="1">
      <alignment horizontal="center" vertical="center"/>
    </xf>
    <xf numFmtId="0" fontId="38" fillId="0" borderId="20" xfId="0" applyFont="1" applyBorder="1" applyAlignment="1">
      <alignment horizontal="center" wrapText="1"/>
    </xf>
    <xf numFmtId="0" fontId="33" fillId="0" borderId="17" xfId="0" applyFont="1" applyBorder="1" applyAlignment="1">
      <alignment horizontal="right"/>
    </xf>
    <xf numFmtId="0" fontId="33" fillId="0" borderId="18" xfId="0" applyFont="1" applyBorder="1" applyAlignment="1">
      <alignment horizontal="right"/>
    </xf>
    <xf numFmtId="0" fontId="33" fillId="0" borderId="19" xfId="0" applyFont="1" applyBorder="1" applyAlignment="1">
      <alignment horizontal="right"/>
    </xf>
    <xf numFmtId="0" fontId="40" fillId="0" borderId="11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0" fontId="40" fillId="0" borderId="18" xfId="0" applyFont="1" applyBorder="1" applyAlignment="1">
      <alignment horizontal="right"/>
    </xf>
    <xf numFmtId="0" fontId="40" fillId="0" borderId="15" xfId="0" applyFont="1" applyBorder="1" applyAlignment="1">
      <alignment horizontal="right"/>
    </xf>
    <xf numFmtId="0" fontId="40" fillId="28" borderId="11" xfId="0" applyFont="1" applyFill="1" applyBorder="1" applyAlignment="1">
      <alignment horizontal="center" vertical="center"/>
    </xf>
    <xf numFmtId="0" fontId="40" fillId="28" borderId="14" xfId="0" applyFont="1" applyFill="1" applyBorder="1" applyAlignment="1">
      <alignment horizontal="center" vertical="center"/>
    </xf>
    <xf numFmtId="0" fontId="40" fillId="28" borderId="18" xfId="0" applyFont="1" applyFill="1" applyBorder="1" applyAlignment="1">
      <alignment horizontal="center" vertical="center"/>
    </xf>
    <xf numFmtId="0" fontId="40" fillId="28" borderId="15" xfId="0" applyFont="1" applyFill="1" applyBorder="1" applyAlignment="1">
      <alignment horizontal="center" vertical="center"/>
    </xf>
    <xf numFmtId="0" fontId="42" fillId="0" borderId="22" xfId="0" applyFont="1" applyFill="1" applyBorder="1" applyAlignment="1" applyProtection="1">
      <alignment horizontal="left" vertical="center" wrapText="1"/>
    </xf>
    <xf numFmtId="0" fontId="42" fillId="0" borderId="23" xfId="0" applyFont="1" applyFill="1" applyBorder="1" applyAlignment="1" applyProtection="1">
      <alignment horizontal="left" vertical="center" wrapText="1"/>
    </xf>
    <xf numFmtId="49" fontId="41" fillId="0" borderId="24" xfId="0" applyNumberFormat="1" applyFont="1" applyFill="1" applyBorder="1" applyAlignment="1">
      <alignment horizontal="center" vertical="center"/>
    </xf>
    <xf numFmtId="49" fontId="41" fillId="0" borderId="25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17"/>
  <sheetViews>
    <sheetView tabSelected="1" zoomScale="70" zoomScaleNormal="70" workbookViewId="0">
      <selection activeCell="F19" sqref="F19"/>
    </sheetView>
  </sheetViews>
  <sheetFormatPr defaultRowHeight="14.25"/>
  <cols>
    <col min="3" max="3" width="27.25" customWidth="1"/>
    <col min="4" max="4" width="18.375" customWidth="1"/>
    <col min="5" max="5" width="16.375" customWidth="1"/>
    <col min="6" max="6" width="41.625" customWidth="1"/>
    <col min="10" max="10" width="21.375" customWidth="1"/>
  </cols>
  <sheetData>
    <row r="1" spans="2:11" ht="27.75">
      <c r="B1" s="69" t="s">
        <v>27</v>
      </c>
      <c r="C1" s="69"/>
      <c r="D1" s="69"/>
      <c r="E1" s="69"/>
      <c r="F1" s="69"/>
      <c r="G1" s="1"/>
      <c r="H1" s="2"/>
      <c r="I1" s="2"/>
      <c r="J1" s="2"/>
      <c r="K1" s="3"/>
    </row>
    <row r="2" spans="2:11" ht="66.75" customHeight="1">
      <c r="B2" s="4"/>
      <c r="C2" s="5" t="s">
        <v>1</v>
      </c>
      <c r="D2" s="5"/>
      <c r="E2" s="6" t="s">
        <v>20</v>
      </c>
      <c r="F2" s="1"/>
      <c r="G2" s="2"/>
      <c r="H2" s="2"/>
      <c r="I2" s="2"/>
      <c r="J2" s="2"/>
      <c r="K2" s="3"/>
    </row>
    <row r="3" spans="2:11" ht="15.75">
      <c r="B3" s="7" t="s">
        <v>2</v>
      </c>
      <c r="C3" s="8" t="s">
        <v>3</v>
      </c>
      <c r="D3" s="44"/>
      <c r="E3" s="8" t="s">
        <v>4</v>
      </c>
      <c r="F3" s="8" t="s">
        <v>19</v>
      </c>
      <c r="G3" s="9"/>
      <c r="H3" s="2"/>
      <c r="I3" s="2"/>
      <c r="J3" s="2"/>
      <c r="K3" s="3"/>
    </row>
    <row r="4" spans="2:11" ht="15.75">
      <c r="B4" s="49">
        <v>1</v>
      </c>
      <c r="C4" s="45" t="s">
        <v>24</v>
      </c>
      <c r="D4" s="45"/>
      <c r="E4" s="50">
        <f>J10</f>
        <v>75312</v>
      </c>
      <c r="F4" s="50"/>
      <c r="G4" s="12"/>
      <c r="H4" s="2"/>
      <c r="I4" s="2"/>
      <c r="J4" s="2"/>
      <c r="K4" s="3"/>
    </row>
    <row r="5" spans="2:11" ht="15.75">
      <c r="B5" s="10">
        <v>2</v>
      </c>
      <c r="C5" s="11" t="s">
        <v>17</v>
      </c>
      <c r="D5" s="45"/>
      <c r="E5" s="13">
        <f>J15</f>
        <v>5097.6433440000001</v>
      </c>
      <c r="F5" s="13"/>
      <c r="G5" s="2"/>
      <c r="H5" s="2"/>
      <c r="I5" s="2"/>
      <c r="J5" s="2"/>
      <c r="K5" s="3"/>
    </row>
    <row r="6" spans="2:11" ht="15.75">
      <c r="B6" s="14"/>
      <c r="C6" s="11" t="s">
        <v>0</v>
      </c>
      <c r="D6" s="45"/>
      <c r="E6" s="15">
        <f>SUM(E4:E5)</f>
        <v>80409.643343999996</v>
      </c>
      <c r="F6" s="15"/>
      <c r="G6" s="2"/>
      <c r="H6" s="2"/>
      <c r="I6" s="2"/>
      <c r="J6" s="2"/>
      <c r="K6" s="3"/>
    </row>
    <row r="7" spans="2:11" ht="15.75">
      <c r="B7" s="16"/>
      <c r="C7" s="17"/>
      <c r="D7" s="17"/>
      <c r="E7" s="18"/>
      <c r="F7" s="1"/>
      <c r="G7" s="2"/>
      <c r="H7" s="2"/>
      <c r="I7" s="2"/>
      <c r="J7" s="2"/>
      <c r="K7" s="3"/>
    </row>
    <row r="8" spans="2:11" ht="27.75">
      <c r="B8" s="16"/>
      <c r="C8" s="53" t="s">
        <v>18</v>
      </c>
      <c r="D8" s="53"/>
      <c r="E8" s="53"/>
      <c r="F8" s="53"/>
      <c r="G8" s="53"/>
      <c r="H8" s="53"/>
      <c r="I8" s="53"/>
      <c r="J8" s="53"/>
      <c r="K8" s="3"/>
    </row>
    <row r="9" spans="2:11" ht="47.25">
      <c r="B9" s="19" t="s">
        <v>5</v>
      </c>
      <c r="C9" s="19" t="s">
        <v>6</v>
      </c>
      <c r="D9" s="46"/>
      <c r="E9" s="19" t="s">
        <v>7</v>
      </c>
      <c r="F9" s="19" t="s">
        <v>8</v>
      </c>
      <c r="G9" s="20" t="s">
        <v>9</v>
      </c>
      <c r="H9" s="21" t="s">
        <v>10</v>
      </c>
      <c r="I9" s="22" t="s">
        <v>11</v>
      </c>
      <c r="J9" s="23" t="s">
        <v>12</v>
      </c>
      <c r="K9" s="24" t="s">
        <v>16</v>
      </c>
    </row>
    <row r="10" spans="2:11" ht="15.75">
      <c r="B10" s="25">
        <v>1</v>
      </c>
      <c r="C10" s="26" t="s">
        <v>24</v>
      </c>
      <c r="D10" s="26"/>
      <c r="E10" s="26"/>
      <c r="F10" s="27"/>
      <c r="G10" s="28"/>
      <c r="H10" s="28"/>
      <c r="I10" s="28"/>
      <c r="J10" s="29">
        <f>SUM(J11:J12)</f>
        <v>75312</v>
      </c>
      <c r="K10" s="30"/>
    </row>
    <row r="11" spans="2:11" ht="116.25" customHeight="1">
      <c r="B11" s="67" t="s">
        <v>28</v>
      </c>
      <c r="C11" s="65" t="s">
        <v>25</v>
      </c>
      <c r="D11" s="47" t="s">
        <v>26</v>
      </c>
      <c r="E11" s="31" t="s">
        <v>23</v>
      </c>
      <c r="F11" s="35" t="s">
        <v>29</v>
      </c>
      <c r="G11" s="32">
        <v>3</v>
      </c>
      <c r="H11" s="33">
        <v>6</v>
      </c>
      <c r="I11" s="34">
        <v>616</v>
      </c>
      <c r="J11" s="34">
        <f>I11*G11*H11</f>
        <v>11088</v>
      </c>
      <c r="K11" s="34">
        <v>616</v>
      </c>
    </row>
    <row r="12" spans="2:11" ht="71.25" customHeight="1">
      <c r="B12" s="68"/>
      <c r="C12" s="66"/>
      <c r="D12" s="47" t="s">
        <v>22</v>
      </c>
      <c r="E12" s="31" t="s">
        <v>21</v>
      </c>
      <c r="F12" s="35" t="s">
        <v>30</v>
      </c>
      <c r="G12" s="32">
        <v>6</v>
      </c>
      <c r="H12" s="33">
        <v>24</v>
      </c>
      <c r="I12" s="34">
        <v>446</v>
      </c>
      <c r="J12" s="34">
        <f>I12*G12*H12</f>
        <v>64224</v>
      </c>
      <c r="K12" s="34">
        <v>446</v>
      </c>
    </row>
    <row r="13" spans="2:11" ht="15.75">
      <c r="B13" s="54" t="s">
        <v>13</v>
      </c>
      <c r="C13" s="55"/>
      <c r="D13" s="55"/>
      <c r="E13" s="55"/>
      <c r="F13" s="55"/>
      <c r="G13" s="55"/>
      <c r="H13" s="55"/>
      <c r="I13" s="56"/>
      <c r="J13" s="36">
        <f>J10</f>
        <v>75312</v>
      </c>
      <c r="K13" s="37"/>
    </row>
    <row r="14" spans="2:11" ht="15.75">
      <c r="B14" s="25">
        <v>2</v>
      </c>
      <c r="C14" s="26" t="s">
        <v>17</v>
      </c>
      <c r="D14" s="26"/>
      <c r="E14" s="38">
        <v>6.7686999999999997E-2</v>
      </c>
      <c r="F14" s="27"/>
      <c r="G14" s="28"/>
      <c r="H14" s="28"/>
      <c r="I14" s="28"/>
      <c r="J14" s="39"/>
      <c r="K14" s="40"/>
    </row>
    <row r="15" spans="2:11" ht="15.75">
      <c r="B15" s="57" t="s">
        <v>14</v>
      </c>
      <c r="C15" s="58"/>
      <c r="D15" s="59"/>
      <c r="E15" s="58"/>
      <c r="F15" s="58"/>
      <c r="G15" s="58"/>
      <c r="H15" s="58"/>
      <c r="I15" s="60"/>
      <c r="J15" s="36">
        <f>(J13)*E14</f>
        <v>5097.6433440000001</v>
      </c>
      <c r="K15" s="41"/>
    </row>
    <row r="16" spans="2:11" ht="15.75">
      <c r="B16" s="61"/>
      <c r="C16" s="62"/>
      <c r="D16" s="63"/>
      <c r="E16" s="62"/>
      <c r="F16" s="62"/>
      <c r="G16" s="62"/>
      <c r="H16" s="62"/>
      <c r="I16" s="62"/>
      <c r="J16" s="64"/>
      <c r="K16" s="42"/>
    </row>
    <row r="17" spans="2:11" ht="15.75">
      <c r="B17" s="51" t="s">
        <v>15</v>
      </c>
      <c r="C17" s="51"/>
      <c r="D17" s="52"/>
      <c r="E17" s="51"/>
      <c r="F17" s="51"/>
      <c r="G17" s="51"/>
      <c r="H17" s="51"/>
      <c r="I17" s="51"/>
      <c r="J17" s="48">
        <f>J13++J15</f>
        <v>80409.643343999996</v>
      </c>
      <c r="K17" s="43"/>
    </row>
  </sheetData>
  <mergeCells count="8">
    <mergeCell ref="B17:I17"/>
    <mergeCell ref="B1:F1"/>
    <mergeCell ref="C8:J8"/>
    <mergeCell ref="B13:I13"/>
    <mergeCell ref="B15:I15"/>
    <mergeCell ref="B16:J16"/>
    <mergeCell ref="C11:C12"/>
    <mergeCell ref="B11:B12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2020-12-16T09:29:21Z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