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90" windowHeight="8810"/>
  </bookViews>
  <sheets>
    <sheet name="报价" sheetId="6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F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G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H10" authorId="0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  <comment ref="M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N10" authorId="0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<sst xmlns="http://schemas.openxmlformats.org/spreadsheetml/2006/main" count="46" uniqueCount="35">
  <si>
    <t>2020赛诺菲法布雷病文献查找-结算总表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</si>
  <si>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</si>
  <si>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</si>
  <si>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</si>
  <si>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</si>
  <si>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</si>
  <si>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结算报价</t>
  </si>
  <si>
    <t>设计</t>
  </si>
  <si>
    <t>医学服务</t>
  </si>
  <si>
    <t>税 Tax</t>
  </si>
  <si>
    <t>总计 Total</t>
  </si>
  <si>
    <t>报价明细表 Quotation Breakdown</t>
  </si>
  <si>
    <t>结算明细表</t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</si>
  <si>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</si>
  <si>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</si>
  <si>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</si>
  <si>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</si>
  <si>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</si>
  <si>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</si>
  <si>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</si>
  <si>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</si>
  <si>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SA Rate Card Price</t>
  </si>
  <si>
    <t>1-1</t>
  </si>
  <si>
    <t>幻灯片美化</t>
  </si>
  <si>
    <t>Copywriter</t>
  </si>
  <si>
    <t>小时</t>
  </si>
  <si>
    <t>法布雷幻灯片美化，3小时/篇；总计8篇</t>
  </si>
  <si>
    <t>2-1</t>
  </si>
  <si>
    <t>文献整理及查找</t>
  </si>
  <si>
    <t xml:space="preserve">Medical Director
</t>
  </si>
  <si>
    <t>按照要求格式整理文献；罕见病领域，难度较高,医学经理负责；预估需要2天</t>
  </si>
  <si>
    <t xml:space="preserve">Healthcare - Medical Editor
</t>
  </si>
  <si>
    <t>按照要求查找文献，需要安排2位医学编辑，预估需要6天</t>
  </si>
  <si>
    <t>Total</t>
  </si>
  <si>
    <t>Total Amount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</si>
</sst>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177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);\(0\)"/>
    <numFmt numFmtId="179" formatCode="0.0000%"/>
    <numFmt numFmtId="180" formatCode="#,##0.00_ "/>
    <numFmt numFmtId="181" formatCode="#,##0.00_ ;[Red]\-#,##0.00\ "/>
  </numFmts>
  <fonts count="45">
    <font>
      <sz val="12"/>
      <name val="宋体"/>
      <charset val="134"/>
    </font>
    <font>
      <sz val="16"/>
      <name val="Microsoft YaHei UI"/>
      <charset val="134"/>
    </font>
    <font>
      <sz val="12"/>
      <name val="Microsoft YaHei UI"/>
      <charset val="134"/>
    </font>
    <font>
      <sz val="10"/>
      <color indexed="8"/>
      <name val="Microsoft YaHei UI"/>
      <charset val="134"/>
    </font>
    <font>
      <b/>
      <sz val="12"/>
      <color indexed="9"/>
      <name val="Microsoft YaHei UI"/>
      <charset val="134"/>
    </font>
    <font>
      <b/>
      <sz val="10"/>
      <color indexed="10"/>
      <name val="Microsoft YaHei UI"/>
      <charset val="134"/>
    </font>
    <font>
      <sz val="10"/>
      <color indexed="10"/>
      <name val="Microsoft YaHei UI"/>
      <charset val="134"/>
    </font>
    <font>
      <b/>
      <sz val="20"/>
      <color rgb="FFFF0000"/>
      <name val="Microsoft YaHei UI"/>
      <charset val="134"/>
    </font>
    <font>
      <b/>
      <sz val="11"/>
      <color indexed="9"/>
      <name val="Microsoft YaHei UI"/>
      <charset val="134"/>
    </font>
    <font>
      <b/>
      <sz val="12"/>
      <name val="Microsoft YaHei UI"/>
      <charset val="134"/>
    </font>
    <font>
      <sz val="12"/>
      <color indexed="8"/>
      <name val="Microsoft YaHei UI"/>
      <charset val="134"/>
    </font>
    <font>
      <sz val="12"/>
      <color theme="1"/>
      <name val="Microsoft YaHei UI"/>
      <charset val="134"/>
    </font>
    <font>
      <sz val="11"/>
      <name val="Arial"/>
      <charset val="134"/>
    </font>
    <font>
      <b/>
      <sz val="12"/>
      <color rgb="FFFF0000"/>
      <name val="Microsoft YaHei UI"/>
      <charset val="134"/>
    </font>
    <font>
      <sz val="12"/>
      <color rgb="FFFF0000"/>
      <name val="Microsoft YaHei UI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20"/>
      <name val="Calibri"/>
      <charset val="134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ＭＳ Ｐゴシック"/>
      <charset val="128"/>
    </font>
    <font>
      <sz val="10"/>
      <name val="Verdana"/>
      <charset val="134"/>
    </font>
    <font>
      <sz val="10"/>
      <color indexed="8"/>
      <name val="Arial"/>
      <charset val="134"/>
    </font>
    <font>
      <sz val="11"/>
      <color indexed="17"/>
      <name val="Calibri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ＭＳ Ｐゴシック"/>
      <charset val="128"/>
    </font>
    <font>
      <sz val="11"/>
      <color indexed="17"/>
      <name val="ＭＳ Ｐゴシック"/>
      <charset val="128"/>
    </font>
    <font>
      <sz val="9"/>
      <name val="宋体"/>
      <charset val="134"/>
    </font>
    <font>
      <b/>
      <sz val="9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0" borderId="0">
      <alignment vertical="top"/>
    </xf>
    <xf numFmtId="0" fontId="16" fillId="13" borderId="0" applyNumberFormat="0" applyBorder="0" applyAlignment="0" applyProtection="0">
      <alignment vertical="center"/>
    </xf>
    <xf numFmtId="0" fontId="19" fillId="2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0" borderId="0"/>
    <xf numFmtId="0" fontId="0" fillId="19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31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6" fillId="0" borderId="0"/>
    <xf numFmtId="0" fontId="37" fillId="0" borderId="0">
      <alignment vertical="top"/>
    </xf>
    <xf numFmtId="0" fontId="15" fillId="22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18" fillId="0" borderId="0"/>
    <xf numFmtId="0" fontId="32" fillId="8" borderId="19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/>
    <xf numFmtId="0" fontId="16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/>
    <xf numFmtId="0" fontId="16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18" fillId="0" borderId="0">
      <alignment vertical="top"/>
    </xf>
    <xf numFmtId="0" fontId="41" fillId="12" borderId="0" applyNumberFormat="0" applyBorder="0" applyAlignment="0" applyProtection="0">
      <alignment vertical="center"/>
    </xf>
    <xf numFmtId="0" fontId="18" fillId="0" borderId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top"/>
    </xf>
    <xf numFmtId="0" fontId="18" fillId="0" borderId="0"/>
    <xf numFmtId="0" fontId="4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>
      <alignment vertical="top"/>
    </xf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7" fontId="2" fillId="0" borderId="2" xfId="9" applyFont="1" applyBorder="1" applyAlignment="1"/>
    <xf numFmtId="0" fontId="6" fillId="0" borderId="0" xfId="0" applyFont="1"/>
    <xf numFmtId="2" fontId="2" fillId="0" borderId="2" xfId="9" applyNumberFormat="1" applyFont="1" applyBorder="1" applyAlignment="1"/>
    <xf numFmtId="0" fontId="2" fillId="0" borderId="1" xfId="0" applyFont="1" applyBorder="1" applyAlignment="1">
      <alignment horizontal="center" wrapText="1"/>
    </xf>
    <xf numFmtId="43" fontId="2" fillId="0" borderId="2" xfId="9" applyNumberFormat="1" applyFont="1" applyBorder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9" applyNumberFormat="1" applyFont="1" applyBorder="1" applyAlignment="1"/>
    <xf numFmtId="0" fontId="7" fillId="0" borderId="3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178" fontId="8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/>
    </xf>
    <xf numFmtId="0" fontId="2" fillId="5" borderId="0" xfId="0" applyFont="1" applyFill="1" applyBorder="1"/>
    <xf numFmtId="178" fontId="2" fillId="5" borderId="0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vertical="center" wrapText="1"/>
    </xf>
    <xf numFmtId="0" fontId="12" fillId="6" borderId="6" xfId="49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left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79" fontId="9" fillId="5" borderId="0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horizontal="right" vertical="center" wrapText="1"/>
    </xf>
    <xf numFmtId="178" fontId="4" fillId="9" borderId="2" xfId="0" applyNumberFormat="1" applyFont="1" applyFill="1" applyBorder="1" applyAlignment="1">
      <alignment horizontal="left" vertical="center" wrapText="1"/>
    </xf>
    <xf numFmtId="178" fontId="8" fillId="4" borderId="8" xfId="0" applyNumberFormat="1" applyFont="1" applyFill="1" applyBorder="1" applyAlignment="1">
      <alignment horizontal="center" vertical="center" wrapText="1"/>
    </xf>
    <xf numFmtId="178" fontId="4" fillId="4" borderId="8" xfId="0" applyNumberFormat="1" applyFont="1" applyFill="1" applyBorder="1" applyAlignment="1">
      <alignment horizontal="center" vertical="center" wrapText="1"/>
    </xf>
    <xf numFmtId="178" fontId="4" fillId="4" borderId="11" xfId="0" applyNumberFormat="1" applyFont="1" applyFill="1" applyBorder="1" applyAlignment="1">
      <alignment horizontal="center" vertical="center" wrapText="1"/>
    </xf>
    <xf numFmtId="178" fontId="4" fillId="4" borderId="8" xfId="0" applyNumberFormat="1" applyFont="1" applyFill="1" applyBorder="1" applyAlignment="1">
      <alignment horizontal="right" vertical="center" wrapText="1"/>
    </xf>
    <xf numFmtId="180" fontId="9" fillId="5" borderId="12" xfId="0" applyNumberFormat="1" applyFont="1" applyFill="1" applyBorder="1" applyAlignment="1">
      <alignment horizontal="right"/>
    </xf>
    <xf numFmtId="180" fontId="9" fillId="5" borderId="2" xfId="0" applyNumberFormat="1" applyFont="1" applyFill="1" applyBorder="1" applyAlignment="1">
      <alignment horizontal="right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176" fontId="9" fillId="0" borderId="2" xfId="0" applyNumberFormat="1" applyFont="1" applyBorder="1" applyAlignment="1">
      <alignment horizontal="right"/>
    </xf>
    <xf numFmtId="0" fontId="2" fillId="0" borderId="2" xfId="0" applyFont="1" applyBorder="1"/>
    <xf numFmtId="10" fontId="9" fillId="5" borderId="12" xfId="12" applyNumberFormat="1" applyFont="1" applyFill="1" applyBorder="1" applyAlignment="1">
      <alignment horizontal="right"/>
    </xf>
    <xf numFmtId="10" fontId="9" fillId="5" borderId="2" xfId="12" applyNumberFormat="1" applyFont="1" applyFill="1" applyBorder="1" applyAlignment="1">
      <alignment horizontal="left"/>
    </xf>
    <xf numFmtId="0" fontId="9" fillId="0" borderId="13" xfId="0" applyFont="1" applyBorder="1" applyAlignment="1">
      <alignment horizontal="right"/>
    </xf>
    <xf numFmtId="176" fontId="2" fillId="0" borderId="2" xfId="0" applyNumberFormat="1" applyFont="1" applyBorder="1" applyAlignment="1">
      <alignment horizontal="left"/>
    </xf>
    <xf numFmtId="0" fontId="9" fillId="7" borderId="1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181" fontId="13" fillId="0" borderId="13" xfId="0" applyNumberFormat="1" applyFont="1" applyFill="1" applyBorder="1" applyAlignment="1">
      <alignment horizontal="right"/>
    </xf>
    <xf numFmtId="181" fontId="14" fillId="0" borderId="13" xfId="0" applyNumberFormat="1" applyFont="1" applyFill="1" applyBorder="1" applyAlignment="1">
      <alignment horizontal="right"/>
    </xf>
    <xf numFmtId="178" fontId="4" fillId="9" borderId="8" xfId="0" applyNumberFormat="1" applyFont="1" applyFill="1" applyBorder="1" applyAlignment="1">
      <alignment horizontal="left" vertical="center" wrapText="1"/>
    </xf>
  </cellXfs>
  <cellStyles count="71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百分比" xfId="12" builtinId="5"/>
    <cellStyle name="常规 6" xfId="13"/>
    <cellStyle name="注释" xfId="14" builtinId="10"/>
    <cellStyle name="标题 4" xfId="15" builtinId="19"/>
    <cellStyle name="Comma 2" xfId="16"/>
    <cellStyle name="60% - 强调文字颜色 2" xfId="17" builtinId="36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0,0_x000d__x000a_NA_x000d__x000a_" xfId="24"/>
    <cellStyle name="Normal_Event Logistic Service RFQ Template_v3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Normal 2 2" xfId="31"/>
    <cellStyle name="检查单元格" xfId="32" builtinId="23"/>
    <cellStyle name="20% - 强调文字颜色 6" xfId="33" builtinId="50"/>
    <cellStyle name="好_Meeting Request（1125 价）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Normal 3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标题_20131026　杭州無錫2日間見積もり(0929)" xfId="57"/>
    <cellStyle name="60% - 强调文字颜色 6" xfId="58" builtinId="52"/>
    <cellStyle name="Comma" xfId="59"/>
    <cellStyle name="標準_Meeting Request（1125 价）" xfId="60"/>
    <cellStyle name="差_20131026　杭州無錫2日間見積もり(0929)" xfId="61"/>
    <cellStyle name="常规 2" xfId="62"/>
    <cellStyle name="常规 3" xfId="63"/>
    <cellStyle name="常规 3 2" xfId="64"/>
    <cellStyle name="常规 3 3" xfId="65"/>
    <cellStyle name="常规 4" xfId="66"/>
    <cellStyle name="常规 5" xfId="67"/>
    <cellStyle name="好_20131026　杭州無錫2日間見積もり(0929)" xfId="68"/>
    <cellStyle name="千位分隔 2" xfId="69"/>
    <cellStyle name="样式 1" xfId="70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 val="1"/>
        <color rgb="FF000000"/>
      </font>
    </dxf>
    <dxf>
      <font>
        <b val="1"/>
        <color rgb="FF000000"/>
      </font>
      <border>
        <bottom style="thin">
          <color rgb="FF8EA9DB"/>
        </bottom>
      </border>
    </dxf>
    <dxf>
      <font>
        <b val="1"/>
        <color rgb="FF000000"/>
      </font>
    </dxf>
    <dxf>
      <font>
        <b val="1"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0"/>
  <sheetViews>
    <sheetView tabSelected="1" zoomScale="70" zoomScaleNormal="70" workbookViewId="0">
      <selection activeCell="I4" sqref="I4"/>
    </sheetView>
  </sheetViews>
  <sheetFormatPr defaultColWidth="9" defaultRowHeight="15"/>
  <cols>
    <col min="3" max="3" width="16" customWidth="1"/>
    <col min="4" max="4" width="18.375" customWidth="1"/>
    <col min="5" max="5" width="16.375" customWidth="1"/>
    <col min="6" max="6" width="28.5" customWidth="1"/>
    <col min="10" max="10" width="21.375" customWidth="1"/>
    <col min="12" max="12" width="2.375" customWidth="1"/>
    <col min="16" max="16" width="21.375" customWidth="1"/>
  </cols>
  <sheetData>
    <row r="1" ht="21.5" spans="2:17">
      <c r="B1" s="1" t="s">
        <v>0</v>
      </c>
      <c r="C1" s="1"/>
      <c r="D1" s="1"/>
      <c r="E1" s="1"/>
      <c r="F1" s="1"/>
      <c r="G1" s="2"/>
      <c r="H1" s="3"/>
      <c r="I1" s="3"/>
      <c r="J1" s="3"/>
      <c r="K1" s="47"/>
      <c r="M1" s="2"/>
      <c r="N1" s="3"/>
      <c r="O1" s="3"/>
      <c r="P1" s="3"/>
      <c r="Q1" s="47"/>
    </row>
    <row r="2" ht="66.75" customHeight="1" spans="2:17">
      <c r="B2" s="4"/>
      <c r="C2" s="5" t="s">
        <v>1</v>
      </c>
      <c r="D2" s="5"/>
      <c r="E2" s="6" t="s">
        <v>2</v>
      </c>
      <c r="F2" s="2"/>
      <c r="G2" s="3"/>
      <c r="H2" s="3"/>
      <c r="I2" s="3"/>
      <c r="J2" s="3"/>
      <c r="K2" s="47"/>
      <c r="M2" s="3"/>
      <c r="N2" s="3"/>
      <c r="O2" s="3"/>
      <c r="P2" s="3"/>
      <c r="Q2" s="47"/>
    </row>
    <row r="3" ht="16.5" spans="2:17">
      <c r="B3" s="7" t="s">
        <v>3</v>
      </c>
      <c r="C3" s="8" t="s">
        <v>4</v>
      </c>
      <c r="D3" s="8"/>
      <c r="E3" s="8" t="s">
        <v>5</v>
      </c>
      <c r="F3" s="8" t="s">
        <v>6</v>
      </c>
      <c r="G3" s="9"/>
      <c r="H3" s="3"/>
      <c r="I3" s="3"/>
      <c r="J3" s="3"/>
      <c r="K3" s="47"/>
      <c r="M3" s="9"/>
      <c r="N3" s="3"/>
      <c r="O3" s="3"/>
      <c r="P3" s="3"/>
      <c r="Q3" s="47"/>
    </row>
    <row r="4" ht="16.5" spans="2:17">
      <c r="B4" s="10">
        <v>1</v>
      </c>
      <c r="C4" s="11" t="s">
        <v>7</v>
      </c>
      <c r="D4" s="11"/>
      <c r="E4" s="12">
        <f>J11</f>
        <v>6864</v>
      </c>
      <c r="F4" s="12">
        <f>P11</f>
        <v>6864</v>
      </c>
      <c r="G4" s="13"/>
      <c r="H4" s="3"/>
      <c r="I4" s="3"/>
      <c r="J4" s="3"/>
      <c r="K4" s="47"/>
      <c r="M4" s="13"/>
      <c r="N4" s="3"/>
      <c r="O4" s="3"/>
      <c r="P4" s="3"/>
      <c r="Q4" s="47"/>
    </row>
    <row r="5" ht="16.5" spans="2:17">
      <c r="B5" s="10">
        <v>2</v>
      </c>
      <c r="C5" s="11" t="s">
        <v>8</v>
      </c>
      <c r="D5" s="11"/>
      <c r="E5" s="12">
        <f>J13</f>
        <v>31264</v>
      </c>
      <c r="F5" s="12">
        <f>P13</f>
        <v>31264</v>
      </c>
      <c r="G5" s="13"/>
      <c r="H5" s="3"/>
      <c r="I5" s="3"/>
      <c r="J5" s="3"/>
      <c r="K5" s="47"/>
      <c r="M5" s="13"/>
      <c r="N5" s="3"/>
      <c r="O5" s="3"/>
      <c r="P5" s="3"/>
      <c r="Q5" s="47"/>
    </row>
    <row r="6" ht="16.5" spans="2:17">
      <c r="B6" s="10">
        <v>3</v>
      </c>
      <c r="C6" s="11" t="s">
        <v>9</v>
      </c>
      <c r="D6" s="11"/>
      <c r="E6" s="14">
        <f>J18</f>
        <v>2580.769936</v>
      </c>
      <c r="F6" s="14">
        <f>P18</f>
        <v>2580.769936</v>
      </c>
      <c r="G6" s="3"/>
      <c r="H6" s="3"/>
      <c r="I6" s="3"/>
      <c r="J6" s="3"/>
      <c r="K6" s="47"/>
      <c r="M6" s="3"/>
      <c r="N6" s="3"/>
      <c r="O6" s="3"/>
      <c r="P6" s="3"/>
      <c r="Q6" s="47"/>
    </row>
    <row r="7" ht="16.5" spans="2:17">
      <c r="B7" s="15"/>
      <c r="C7" s="11" t="s">
        <v>10</v>
      </c>
      <c r="D7" s="11"/>
      <c r="E7" s="16">
        <f>SUM(E4:E6)</f>
        <v>40708.769936</v>
      </c>
      <c r="F7" s="16">
        <f>SUM(F4:F6)</f>
        <v>40708.769936</v>
      </c>
      <c r="G7" s="3"/>
      <c r="H7" s="3"/>
      <c r="I7" s="3"/>
      <c r="J7" s="3"/>
      <c r="K7" s="47"/>
      <c r="M7" s="3"/>
      <c r="N7" s="3"/>
      <c r="O7" s="3"/>
      <c r="P7" s="3"/>
      <c r="Q7" s="47"/>
    </row>
    <row r="8" ht="16.5" spans="2:17">
      <c r="B8" s="17"/>
      <c r="C8" s="18"/>
      <c r="D8" s="18"/>
      <c r="E8" s="19"/>
      <c r="F8" s="2"/>
      <c r="G8" s="3"/>
      <c r="H8" s="3"/>
      <c r="I8" s="3"/>
      <c r="J8" s="3"/>
      <c r="K8" s="47"/>
      <c r="M8" s="3"/>
      <c r="N8" s="3"/>
      <c r="O8" s="3"/>
      <c r="P8" s="3"/>
      <c r="Q8" s="47"/>
    </row>
    <row r="9" ht="27.5" spans="2:17">
      <c r="B9" s="17"/>
      <c r="C9" s="20" t="s">
        <v>11</v>
      </c>
      <c r="D9" s="20"/>
      <c r="E9" s="20"/>
      <c r="F9" s="20"/>
      <c r="G9" s="20"/>
      <c r="H9" s="20"/>
      <c r="I9" s="20"/>
      <c r="J9" s="20"/>
      <c r="K9" s="47"/>
      <c r="M9" s="48" t="s">
        <v>12</v>
      </c>
      <c r="N9" s="48"/>
      <c r="O9" s="48"/>
      <c r="P9" s="48"/>
      <c r="Q9" s="48"/>
    </row>
    <row r="10" ht="49.5" spans="2:17">
      <c r="B10" s="21" t="s">
        <v>13</v>
      </c>
      <c r="C10" s="21" t="s">
        <v>14</v>
      </c>
      <c r="D10" s="21"/>
      <c r="E10" s="21" t="s">
        <v>15</v>
      </c>
      <c r="F10" s="21" t="s">
        <v>16</v>
      </c>
      <c r="G10" s="22" t="s">
        <v>17</v>
      </c>
      <c r="H10" s="23" t="s">
        <v>18</v>
      </c>
      <c r="I10" s="49" t="s">
        <v>19</v>
      </c>
      <c r="J10" s="50" t="s">
        <v>20</v>
      </c>
      <c r="K10" s="51" t="s">
        <v>21</v>
      </c>
      <c r="M10" s="52" t="s">
        <v>17</v>
      </c>
      <c r="N10" s="53" t="s">
        <v>18</v>
      </c>
      <c r="O10" s="54" t="s">
        <v>19</v>
      </c>
      <c r="P10" s="55" t="s">
        <v>20</v>
      </c>
      <c r="Q10" s="70" t="s">
        <v>21</v>
      </c>
    </row>
    <row r="11" ht="16.5" spans="2:17">
      <c r="B11" s="24">
        <v>1</v>
      </c>
      <c r="C11" s="25" t="s">
        <v>7</v>
      </c>
      <c r="D11" s="25"/>
      <c r="E11" s="25"/>
      <c r="F11" s="26"/>
      <c r="G11" s="27"/>
      <c r="H11" s="27"/>
      <c r="I11" s="27"/>
      <c r="J11" s="56">
        <f>SUM(J12)</f>
        <v>6864</v>
      </c>
      <c r="K11" s="57"/>
      <c r="M11" s="27"/>
      <c r="N11" s="27"/>
      <c r="O11" s="27"/>
      <c r="P11" s="56">
        <f>SUM(P12)</f>
        <v>6864</v>
      </c>
      <c r="Q11" s="57"/>
    </row>
    <row r="12" ht="71.25" customHeight="1" spans="2:17">
      <c r="B12" s="28" t="s">
        <v>22</v>
      </c>
      <c r="C12" s="29" t="s">
        <v>23</v>
      </c>
      <c r="D12" s="30" t="s">
        <v>24</v>
      </c>
      <c r="E12" s="31" t="s">
        <v>25</v>
      </c>
      <c r="F12" s="32" t="s">
        <v>26</v>
      </c>
      <c r="G12" s="33">
        <v>8</v>
      </c>
      <c r="H12" s="34">
        <v>3</v>
      </c>
      <c r="I12" s="58">
        <v>286</v>
      </c>
      <c r="J12" s="58">
        <f>I12*G12*H12</f>
        <v>6864</v>
      </c>
      <c r="K12" s="58">
        <v>286</v>
      </c>
      <c r="M12" s="33">
        <v>8</v>
      </c>
      <c r="N12" s="34">
        <v>3</v>
      </c>
      <c r="O12" s="58">
        <v>286</v>
      </c>
      <c r="P12" s="58">
        <f t="shared" ref="P12:P15" si="0">O12*M12*N12</f>
        <v>6864</v>
      </c>
      <c r="Q12" s="58">
        <v>286</v>
      </c>
    </row>
    <row r="13" ht="16.5" spans="2:17">
      <c r="B13" s="24">
        <v>2</v>
      </c>
      <c r="C13" s="25" t="s">
        <v>8</v>
      </c>
      <c r="D13" s="25"/>
      <c r="E13" s="25"/>
      <c r="F13" s="26"/>
      <c r="G13" s="27"/>
      <c r="H13" s="27"/>
      <c r="I13" s="27"/>
      <c r="J13" s="56">
        <f>SUM(J14:J15)</f>
        <v>31264</v>
      </c>
      <c r="K13" s="57"/>
      <c r="M13" s="27"/>
      <c r="N13" s="27"/>
      <c r="O13" s="27"/>
      <c r="P13" s="56">
        <f>SUM(P14:P15)</f>
        <v>31264</v>
      </c>
      <c r="Q13" s="57"/>
    </row>
    <row r="14" ht="71.25" customHeight="1" spans="2:17">
      <c r="B14" s="35" t="s">
        <v>27</v>
      </c>
      <c r="C14" s="36" t="s">
        <v>28</v>
      </c>
      <c r="D14" s="30" t="s">
        <v>29</v>
      </c>
      <c r="E14" s="31" t="s">
        <v>25</v>
      </c>
      <c r="F14" s="32" t="s">
        <v>30</v>
      </c>
      <c r="G14" s="33">
        <v>8</v>
      </c>
      <c r="H14" s="34">
        <v>2</v>
      </c>
      <c r="I14" s="58">
        <v>616</v>
      </c>
      <c r="J14" s="58">
        <f>I14*G14*H14</f>
        <v>9856</v>
      </c>
      <c r="K14" s="58">
        <v>616</v>
      </c>
      <c r="M14" s="33">
        <v>8</v>
      </c>
      <c r="N14" s="34">
        <v>2</v>
      </c>
      <c r="O14" s="58">
        <v>616</v>
      </c>
      <c r="P14" s="58">
        <f t="shared" si="0"/>
        <v>9856</v>
      </c>
      <c r="Q14" s="58">
        <v>616</v>
      </c>
    </row>
    <row r="15" ht="71.25" customHeight="1" spans="2:17">
      <c r="B15" s="37"/>
      <c r="C15" s="38"/>
      <c r="D15" s="30" t="s">
        <v>31</v>
      </c>
      <c r="E15" s="31" t="s">
        <v>25</v>
      </c>
      <c r="F15" s="32" t="s">
        <v>32</v>
      </c>
      <c r="G15" s="33">
        <v>8</v>
      </c>
      <c r="H15" s="34">
        <v>6</v>
      </c>
      <c r="I15" s="58">
        <v>446</v>
      </c>
      <c r="J15" s="58">
        <f>I15*G15*H15</f>
        <v>21408</v>
      </c>
      <c r="K15" s="58">
        <v>446</v>
      </c>
      <c r="M15" s="33">
        <v>8</v>
      </c>
      <c r="N15" s="34">
        <v>6</v>
      </c>
      <c r="O15" s="58">
        <v>446</v>
      </c>
      <c r="P15" s="58">
        <f t="shared" si="0"/>
        <v>21408</v>
      </c>
      <c r="Q15" s="58">
        <v>446</v>
      </c>
    </row>
    <row r="16" ht="16.5" spans="2:17">
      <c r="B16" s="39" t="s">
        <v>33</v>
      </c>
      <c r="C16" s="40"/>
      <c r="D16" s="40"/>
      <c r="E16" s="40"/>
      <c r="F16" s="40"/>
      <c r="G16" s="40"/>
      <c r="H16" s="40"/>
      <c r="I16" s="59"/>
      <c r="J16" s="60">
        <f>J11+J13</f>
        <v>38128</v>
      </c>
      <c r="K16" s="61"/>
      <c r="M16" s="40"/>
      <c r="N16" s="40"/>
      <c r="O16" s="59"/>
      <c r="P16" s="60">
        <f>P11+P13</f>
        <v>38128</v>
      </c>
      <c r="Q16" s="61"/>
    </row>
    <row r="17" ht="16.5" spans="2:17">
      <c r="B17" s="24">
        <v>2</v>
      </c>
      <c r="C17" s="25" t="s">
        <v>9</v>
      </c>
      <c r="D17" s="25"/>
      <c r="E17" s="41">
        <v>0.067687</v>
      </c>
      <c r="F17" s="26"/>
      <c r="G17" s="27"/>
      <c r="H17" s="27"/>
      <c r="I17" s="27"/>
      <c r="J17" s="62"/>
      <c r="K17" s="63"/>
      <c r="M17" s="27"/>
      <c r="N17" s="27"/>
      <c r="O17" s="27"/>
      <c r="P17" s="62"/>
      <c r="Q17" s="63"/>
    </row>
    <row r="18" ht="16.5" spans="2:17">
      <c r="B18" s="42" t="s">
        <v>33</v>
      </c>
      <c r="C18" s="43"/>
      <c r="D18" s="43"/>
      <c r="E18" s="43"/>
      <c r="F18" s="43"/>
      <c r="G18" s="43"/>
      <c r="H18" s="43"/>
      <c r="I18" s="64"/>
      <c r="J18" s="60">
        <f>(J16)*E17</f>
        <v>2580.769936</v>
      </c>
      <c r="K18" s="65"/>
      <c r="M18" s="43"/>
      <c r="N18" s="43"/>
      <c r="O18" s="64"/>
      <c r="P18" s="60">
        <f>(P16)*E17</f>
        <v>2580.769936</v>
      </c>
      <c r="Q18" s="65"/>
    </row>
    <row r="19" ht="16.5" spans="2:17">
      <c r="B19" s="44"/>
      <c r="C19" s="45"/>
      <c r="D19" s="45"/>
      <c r="E19" s="45"/>
      <c r="F19" s="45"/>
      <c r="G19" s="45"/>
      <c r="H19" s="45"/>
      <c r="I19" s="45"/>
      <c r="J19" s="66"/>
      <c r="K19" s="67"/>
      <c r="M19" s="45"/>
      <c r="N19" s="45"/>
      <c r="O19" s="45"/>
      <c r="P19" s="66"/>
      <c r="Q19" s="67"/>
    </row>
    <row r="20" ht="16.5" spans="2:17">
      <c r="B20" s="46" t="s">
        <v>34</v>
      </c>
      <c r="C20" s="46"/>
      <c r="D20" s="46"/>
      <c r="E20" s="46"/>
      <c r="F20" s="46"/>
      <c r="G20" s="46"/>
      <c r="H20" s="46"/>
      <c r="I20" s="46"/>
      <c r="J20" s="68">
        <f>J16++J18</f>
        <v>40708.769936</v>
      </c>
      <c r="K20" s="69"/>
      <c r="M20" s="46"/>
      <c r="N20" s="46"/>
      <c r="O20" s="46"/>
      <c r="P20" s="68">
        <f>P16++P18</f>
        <v>40708.769936</v>
      </c>
      <c r="Q20" s="69"/>
    </row>
  </sheetData>
  <mergeCells count="9">
    <mergeCell ref="B1:F1"/>
    <mergeCell ref="C9:J9"/>
    <mergeCell ref="M9:Q9"/>
    <mergeCell ref="B16:I16"/>
    <mergeCell ref="B18:I18"/>
    <mergeCell ref="B19:J19"/>
    <mergeCell ref="B20:I20"/>
    <mergeCell ref="B14:B15"/>
    <mergeCell ref="C14:C15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凯文</cp:lastModifiedBy>
  <dcterms:created xsi:type="dcterms:W3CDTF">2014-02-12T08:04:00Z</dcterms:created>
  <cp:lastPrinted>2018-10-16T03:27:00Z</cp:lastPrinted>
  <dcterms:modified xsi:type="dcterms:W3CDTF">2021-09-14T08:17:03Z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80DD7E8760D6427EAA1FBF067684C997</vt:lpwstr>
  </property>
  <property fmtid="{D5CDD505-2E9C-101B-9397-08002B2CF9AE}" pid="4" name="KSOProductBuildVer">
    <vt:lpwstr>2052-11.1.0.10700</vt:lpwstr>
  </property>
</Properties>
</file>