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7810" windowHeight="0"/>
  </bookViews>
  <sheets>
    <sheet name="报价" sheetId="4" r:id="rId1"/>
  </sheets>
  <calcPr calcId="152511"/>
</workbook>
</file>

<file path=xl/calcChain.xml><?xml version="1.0" encoding="utf-8"?>
<calcChain xmlns="http://schemas.openxmlformats.org/spreadsheetml/2006/main">
  <c r="J14" i="4" l="1"/>
  <c r="J18" i="4" l="1"/>
  <c r="J17" i="4"/>
  <c r="J16" i="4" l="1"/>
  <c r="E6" i="4" l="1"/>
  <c r="J15" i="4" l="1"/>
  <c r="J13" i="4"/>
  <c r="C12" i="4"/>
  <c r="J12" i="4" l="1"/>
  <c r="J19" i="4" s="1"/>
  <c r="J21" i="4" l="1"/>
  <c r="J23" i="4" s="1"/>
  <c r="J24" i="4" s="1"/>
  <c r="E5" i="4"/>
  <c r="E7" i="4" l="1"/>
  <c r="E8" i="4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1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<sst xmlns="http://schemas.openxmlformats.org/spreadsheetml/2006/main" count="48" uniqueCount="45">
  <si>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</si>
  <si>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</si>
  <si>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</si>
  <si>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</si>
  <si>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</si>
  <si>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</si>
  <si>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</si>
  <si>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</si>
  <si>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</si>
  <si>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</si>
  <si>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</si>
  <si>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</si>
  <si>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</si>
  <si>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</si>
  <si>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</si>
  <si>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</si>
  <si>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</si>
  <si>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</si>
  <si>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</si>
  <si>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</si>
  <si>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 xml:space="preserve">Healthcare - Medical Editor
</t>
    <phoneticPr fontId="1" type="noConversion"/>
  </si>
  <si>
    <t>医学服务</t>
    <phoneticPr fontId="1" type="noConversion"/>
  </si>
  <si>
    <t>页</t>
    <phoneticPr fontId="1" type="noConversion"/>
  </si>
  <si>
    <t>小时</t>
    <phoneticPr fontId="1" type="noConversion"/>
  </si>
  <si>
    <t xml:space="preserve">Education
</t>
    <phoneticPr fontId="1" type="noConversion"/>
  </si>
  <si>
    <t>PPT撰写</t>
    <phoneticPr fontId="1" type="noConversion"/>
  </si>
  <si>
    <t>前期资料的准备；包含整理收集及文献阅读</t>
    <phoneticPr fontId="1" type="noConversion"/>
  </si>
  <si>
    <t>小时</t>
    <phoneticPr fontId="1" type="noConversion"/>
  </si>
  <si>
    <t>Total</t>
    <phoneticPr fontId="1" type="noConversion"/>
  </si>
  <si>
    <t>幻灯翻译</t>
    <phoneticPr fontId="1" type="noConversion"/>
  </si>
  <si>
    <t>小时</t>
    <phoneticPr fontId="1" type="noConversion"/>
  </si>
  <si>
    <t>文献查找</t>
    <phoneticPr fontId="1" type="noConversion"/>
  </si>
  <si>
    <t>Healthcare - Medical Editor</t>
    <phoneticPr fontId="1" type="noConversion"/>
  </si>
  <si>
    <t>翻译</t>
    <phoneticPr fontId="1" type="noConversion"/>
  </si>
  <si>
    <t>翻译</t>
    <phoneticPr fontId="1" type="noConversion"/>
  </si>
  <si>
    <t>文献查找，4小时/篇</t>
    <phoneticPr fontId="1" type="noConversion"/>
  </si>
  <si>
    <t>2-1</t>
    <phoneticPr fontId="1" type="noConversion"/>
  </si>
  <si>
    <t>2-2</t>
    <phoneticPr fontId="1" type="noConversion"/>
  </si>
  <si>
    <t>优惠价</t>
    <phoneticPr fontId="1" type="noConversion"/>
  </si>
  <si>
    <t>1-1</t>
    <phoneticPr fontId="1" type="noConversion"/>
  </si>
  <si>
    <t xml:space="preserve">Medical Director
</t>
    <phoneticPr fontId="1" type="noConversion"/>
  </si>
  <si>
    <t>共计5份；5小时/篇；按实际结算</t>
    <phoneticPr fontId="1" type="noConversion"/>
  </si>
  <si>
    <t>根据收集的资料及文献撰写大纲；1份</t>
    <phoneticPr fontId="1" type="noConversion"/>
  </si>
  <si>
    <t>2020赛诺菲庞贝大师班PPT撰写及美化-结算单-UBS麦田</t>
    <phoneticPr fontId="4" type="noConversion"/>
  </si>
  <si>
    <t>罕见病难度较高；资料撰写，包含初稿，进一步修改完善及根据讨论意见进行修改完稿。共计5套，预估32页/套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</si>
</sst>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  <font>
      <b/>
      <i/>
      <sz val="12"/>
      <color rgb="FFFF0000"/>
      <name val="Microsoft YaHei UI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86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0" fontId="41" fillId="27" borderId="13" xfId="63" applyNumberFormat="1" applyFont="1" applyFill="1" applyBorder="1" applyAlignment="1">
      <alignment horizontal="righ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180" fontId="46" fillId="0" borderId="15" xfId="0" applyNumberFormat="1" applyFont="1" applyFill="1" applyBorder="1" applyAlignment="1">
      <alignment horizontal="right"/>
    </xf>
    <xf numFmtId="0" fontId="45" fillId="31" borderId="23" xfId="3" applyFont="1" applyFill="1" applyBorder="1" applyAlignment="1">
      <alignment horizontal="left" vertical="center" wrapText="1"/>
    </xf>
    <xf numFmtId="0" fontId="41" fillId="27" borderId="16" xfId="0" applyFont="1" applyFill="1" applyBorder="1" applyAlignment="1">
      <alignment horizontal="center" vertical="center"/>
    </xf>
    <xf numFmtId="0" fontId="41" fillId="27" borderId="16" xfId="0" applyFont="1" applyFill="1" applyBorder="1" applyAlignment="1">
      <alignment horizontal="left"/>
    </xf>
    <xf numFmtId="0" fontId="34" fillId="27" borderId="16" xfId="0" applyFont="1" applyFill="1" applyBorder="1"/>
    <xf numFmtId="177" fontId="34" fillId="27" borderId="16" xfId="0" applyNumberFormat="1" applyFont="1" applyFill="1" applyBorder="1" applyAlignment="1">
      <alignment horizontal="right" vertical="center"/>
    </xf>
    <xf numFmtId="0" fontId="45" fillId="31" borderId="16" xfId="3" applyFont="1" applyFill="1" applyBorder="1" applyAlignment="1">
      <alignment horizontal="left" vertical="center" wrapText="1"/>
    </xf>
    <xf numFmtId="0" fontId="42" fillId="0" borderId="21" xfId="0" applyFont="1" applyFill="1" applyBorder="1" applyAlignment="1">
      <alignment horizontal="left" vertical="center"/>
    </xf>
    <xf numFmtId="0" fontId="34" fillId="0" borderId="21" xfId="0" applyFont="1" applyFill="1" applyBorder="1" applyAlignment="1">
      <alignment horizontal="right" vertical="center"/>
    </xf>
    <xf numFmtId="0" fontId="34" fillId="0" borderId="21" xfId="0" applyFont="1" applyFill="1" applyBorder="1" applyAlignment="1">
      <alignment vertical="center" wrapText="1"/>
    </xf>
    <xf numFmtId="179" fontId="34" fillId="0" borderId="21" xfId="0" applyNumberFormat="1" applyFont="1" applyFill="1" applyBorder="1" applyAlignment="1">
      <alignment horizontal="right" vertical="center"/>
    </xf>
    <xf numFmtId="10" fontId="41" fillId="27" borderId="22" xfId="63" applyNumberFormat="1" applyFont="1" applyFill="1" applyBorder="1" applyAlignment="1">
      <alignment horizontal="left"/>
    </xf>
    <xf numFmtId="0" fontId="34" fillId="0" borderId="16" xfId="0" applyFont="1" applyBorder="1" applyAlignment="1">
      <alignment horizontal="left"/>
    </xf>
    <xf numFmtId="0" fontId="42" fillId="32" borderId="21" xfId="0" applyFont="1" applyFill="1" applyBorder="1" applyAlignment="1">
      <alignment horizontal="left" vertical="center" wrapText="1"/>
    </xf>
    <xf numFmtId="9" fontId="41" fillId="27" borderId="0" xfId="0" applyNumberFormat="1" applyFont="1" applyFill="1" applyBorder="1" applyAlignment="1">
      <alignment horizontal="left"/>
    </xf>
    <xf numFmtId="49" fontId="42" fillId="0" borderId="16" xfId="0" applyNumberFormat="1" applyFont="1" applyFill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176" fontId="34" fillId="0" borderId="16" xfId="62" applyFont="1" applyBorder="1" applyAlignment="1"/>
    <xf numFmtId="0" fontId="48" fillId="0" borderId="0" xfId="0" applyFont="1"/>
    <xf numFmtId="176" fontId="44" fillId="0" borderId="0" xfId="62" applyFont="1" applyAlignment="1">
      <alignment horizontal="left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  <xf numFmtId="49" fontId="34" fillId="32" borderId="24" xfId="0" applyNumberFormat="1" applyFont="1" applyFill="1" applyBorder="1" applyAlignment="1">
      <alignment horizontal="center" vertical="center"/>
    </xf>
    <xf numFmtId="49" fontId="34" fillId="32" borderId="22" xfId="0" applyNumberFormat="1" applyFont="1" applyFill="1" applyBorder="1" applyAlignment="1">
      <alignment horizontal="center" vertical="center"/>
    </xf>
    <xf numFmtId="0" fontId="43" fillId="0" borderId="24" xfId="0" applyFont="1" applyFill="1" applyBorder="1" applyAlignment="1" applyProtection="1">
      <alignment horizontal="left" vertical="center" wrapText="1"/>
    </xf>
    <xf numFmtId="2" fontId="48" fillId="0" borderId="0" xfId="0" applyNumberFormat="1" applyFont="1" applyAlignment="1">
      <alignment horizontal="center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7"/>
  <sheetViews>
    <sheetView tabSelected="1" zoomScale="80" zoomScaleNormal="80" zoomScalePageLayoutView="130" workbookViewId="0">
      <selection activeCell="J27" sqref="J27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35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6384" width="8.875" style="1"/>
  </cols>
  <sheetData>
    <row r="2" spans="2:11" ht="20.25">
      <c r="B2" s="68" t="s">
        <v>43</v>
      </c>
      <c r="C2" s="68"/>
      <c r="D2" s="68"/>
      <c r="E2" s="68"/>
      <c r="F2" s="68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19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3"/>
      <c r="E4" s="8" t="s">
        <v>4</v>
      </c>
      <c r="F4" s="8" t="s">
        <v>18</v>
      </c>
      <c r="G4" s="9"/>
      <c r="H4" s="2"/>
      <c r="I4" s="2"/>
      <c r="J4" s="2"/>
      <c r="K4" s="3"/>
    </row>
    <row r="5" spans="2:11">
      <c r="B5" s="10">
        <v>1</v>
      </c>
      <c r="C5" s="11" t="s">
        <v>21</v>
      </c>
      <c r="D5" s="44"/>
      <c r="E5" s="12">
        <f>J12</f>
        <v>134152</v>
      </c>
      <c r="F5" s="12"/>
      <c r="G5" s="13"/>
      <c r="H5" s="2"/>
      <c r="I5" s="2"/>
      <c r="J5" s="2"/>
      <c r="K5" s="3"/>
    </row>
    <row r="6" spans="2:11">
      <c r="B6" s="62">
        <v>2</v>
      </c>
      <c r="C6" s="44" t="s">
        <v>34</v>
      </c>
      <c r="D6" s="44"/>
      <c r="E6" s="63">
        <f>J16</f>
        <v>20070</v>
      </c>
      <c r="F6" s="63"/>
      <c r="G6" s="13"/>
      <c r="H6" s="2"/>
      <c r="I6" s="2"/>
      <c r="J6" s="2"/>
      <c r="K6" s="3"/>
    </row>
    <row r="7" spans="2:11">
      <c r="B7" s="10">
        <v>3</v>
      </c>
      <c r="C7" s="11" t="s">
        <v>16</v>
      </c>
      <c r="D7" s="44"/>
      <c r="E7" s="14">
        <f>J21</f>
        <v>9253.32</v>
      </c>
      <c r="F7" s="14"/>
      <c r="G7" s="2"/>
      <c r="H7" s="2"/>
      <c r="I7" s="2"/>
      <c r="J7" s="2"/>
      <c r="K7" s="3"/>
    </row>
    <row r="8" spans="2:11">
      <c r="B8" s="15"/>
      <c r="C8" s="11" t="s">
        <v>0</v>
      </c>
      <c r="D8" s="44"/>
      <c r="E8" s="16">
        <f>SUM(E5:E7)</f>
        <v>163475.32</v>
      </c>
      <c r="F8" s="16"/>
      <c r="G8" s="2"/>
      <c r="H8" s="2"/>
      <c r="I8" s="2"/>
      <c r="J8" s="2"/>
      <c r="K8" s="3"/>
    </row>
    <row r="9" spans="2:11">
      <c r="B9" s="17"/>
      <c r="C9" s="18"/>
      <c r="D9" s="18"/>
      <c r="E9" s="19"/>
      <c r="G9" s="2"/>
      <c r="H9" s="2"/>
      <c r="I9" s="2"/>
      <c r="J9" s="2"/>
      <c r="K9" s="3"/>
    </row>
    <row r="10" spans="2:11" ht="27.75">
      <c r="B10" s="17"/>
      <c r="C10" s="77" t="s">
        <v>17</v>
      </c>
      <c r="D10" s="77"/>
      <c r="E10" s="77"/>
      <c r="F10" s="77"/>
      <c r="G10" s="77"/>
      <c r="H10" s="77"/>
      <c r="I10" s="77"/>
      <c r="J10" s="77"/>
      <c r="K10" s="3"/>
    </row>
    <row r="11" spans="2:11" ht="47.25">
      <c r="B11" s="20" t="s">
        <v>5</v>
      </c>
      <c r="C11" s="20" t="s">
        <v>6</v>
      </c>
      <c r="D11" s="45"/>
      <c r="E11" s="20" t="s">
        <v>7</v>
      </c>
      <c r="F11" s="20" t="s">
        <v>8</v>
      </c>
      <c r="G11" s="21" t="s">
        <v>9</v>
      </c>
      <c r="H11" s="22" t="s">
        <v>10</v>
      </c>
      <c r="I11" s="23" t="s">
        <v>11</v>
      </c>
      <c r="J11" s="24" t="s">
        <v>12</v>
      </c>
      <c r="K11" s="25" t="s">
        <v>15</v>
      </c>
    </row>
    <row r="12" spans="2:11">
      <c r="B12" s="26">
        <v>1</v>
      </c>
      <c r="C12" s="27" t="str">
        <f>C5</f>
        <v>医学服务</v>
      </c>
      <c r="D12" s="27"/>
      <c r="E12" s="27"/>
      <c r="F12" s="28"/>
      <c r="G12" s="29"/>
      <c r="H12" s="29"/>
      <c r="I12" s="29"/>
      <c r="J12" s="30">
        <f>SUM(J13:J15)</f>
        <v>134152</v>
      </c>
      <c r="K12" s="31"/>
    </row>
    <row r="13" spans="2:11" ht="31.5">
      <c r="B13" s="82" t="s">
        <v>39</v>
      </c>
      <c r="C13" s="84" t="s">
        <v>25</v>
      </c>
      <c r="D13" s="47" t="s">
        <v>20</v>
      </c>
      <c r="E13" s="32" t="s">
        <v>23</v>
      </c>
      <c r="F13" s="36" t="s">
        <v>26</v>
      </c>
      <c r="G13" s="33">
        <v>5</v>
      </c>
      <c r="H13" s="34">
        <v>12</v>
      </c>
      <c r="I13" s="35">
        <v>446</v>
      </c>
      <c r="J13" s="35">
        <f>I13*G13*H13</f>
        <v>26760</v>
      </c>
      <c r="K13" s="35">
        <v>446</v>
      </c>
    </row>
    <row r="14" spans="2:11" ht="28.5">
      <c r="B14" s="82"/>
      <c r="C14" s="84"/>
      <c r="D14" s="47" t="s">
        <v>40</v>
      </c>
      <c r="E14" s="32" t="s">
        <v>23</v>
      </c>
      <c r="F14" s="36" t="s">
        <v>42</v>
      </c>
      <c r="G14" s="33">
        <v>1</v>
      </c>
      <c r="H14" s="34">
        <v>12</v>
      </c>
      <c r="I14" s="35">
        <v>616</v>
      </c>
      <c r="J14" s="35">
        <f>I14*G14*H14</f>
        <v>7392</v>
      </c>
      <c r="K14" s="35">
        <v>616</v>
      </c>
    </row>
    <row r="15" spans="2:11" ht="47.25">
      <c r="B15" s="83"/>
      <c r="C15" s="78"/>
      <c r="D15" s="47" t="s">
        <v>24</v>
      </c>
      <c r="E15" s="32" t="s">
        <v>22</v>
      </c>
      <c r="F15" s="36" t="s">
        <v>44</v>
      </c>
      <c r="G15" s="33">
        <v>5</v>
      </c>
      <c r="H15" s="34">
        <v>32</v>
      </c>
      <c r="I15" s="35">
        <v>625</v>
      </c>
      <c r="J15" s="35">
        <f>I15*G15*H15</f>
        <v>100000</v>
      </c>
      <c r="K15" s="35">
        <v>625</v>
      </c>
    </row>
    <row r="16" spans="2:11">
      <c r="B16" s="48">
        <v>2</v>
      </c>
      <c r="C16" s="49" t="s">
        <v>33</v>
      </c>
      <c r="D16" s="49"/>
      <c r="E16" s="49"/>
      <c r="F16" s="50"/>
      <c r="G16" s="51"/>
      <c r="H16" s="51"/>
      <c r="I16" s="51"/>
      <c r="J16" s="31">
        <f>SUM(J17:J18)</f>
        <v>20070</v>
      </c>
      <c r="K16" s="31"/>
    </row>
    <row r="17" spans="2:11">
      <c r="B17" s="61" t="s">
        <v>36</v>
      </c>
      <c r="C17" s="58" t="s">
        <v>29</v>
      </c>
      <c r="D17" s="52" t="s">
        <v>32</v>
      </c>
      <c r="E17" s="53" t="s">
        <v>30</v>
      </c>
      <c r="F17" s="59" t="s">
        <v>41</v>
      </c>
      <c r="G17" s="54">
        <v>5</v>
      </c>
      <c r="H17" s="55">
        <v>5</v>
      </c>
      <c r="I17" s="35">
        <v>446</v>
      </c>
      <c r="J17" s="56">
        <f t="shared" ref="J17:J18" si="0">I17*G17*H17</f>
        <v>11150</v>
      </c>
      <c r="K17" s="56">
        <v>446</v>
      </c>
    </row>
    <row r="18" spans="2:11">
      <c r="B18" s="61" t="s">
        <v>37</v>
      </c>
      <c r="C18" s="58" t="s">
        <v>31</v>
      </c>
      <c r="D18" s="52" t="s">
        <v>32</v>
      </c>
      <c r="E18" s="53" t="s">
        <v>27</v>
      </c>
      <c r="F18" s="59" t="s">
        <v>35</v>
      </c>
      <c r="G18" s="54">
        <v>5</v>
      </c>
      <c r="H18" s="55">
        <v>4</v>
      </c>
      <c r="I18" s="35">
        <v>446</v>
      </c>
      <c r="J18" s="56">
        <f t="shared" si="0"/>
        <v>8920</v>
      </c>
      <c r="K18" s="56">
        <v>446</v>
      </c>
    </row>
    <row r="19" spans="2:11">
      <c r="B19" s="79" t="s">
        <v>28</v>
      </c>
      <c r="C19" s="80"/>
      <c r="D19" s="80"/>
      <c r="E19" s="80"/>
      <c r="F19" s="80"/>
      <c r="G19" s="80"/>
      <c r="H19" s="80"/>
      <c r="I19" s="81"/>
      <c r="J19" s="37">
        <f>J12+J16</f>
        <v>154222</v>
      </c>
      <c r="K19" s="38"/>
    </row>
    <row r="20" spans="2:11">
      <c r="B20" s="26">
        <v>3</v>
      </c>
      <c r="C20" s="27" t="s">
        <v>16</v>
      </c>
      <c r="D20" s="27"/>
      <c r="E20" s="60">
        <v>0.06</v>
      </c>
      <c r="F20" s="28"/>
      <c r="G20" s="29"/>
      <c r="H20" s="29"/>
      <c r="I20" s="29"/>
      <c r="J20" s="39"/>
      <c r="K20" s="57"/>
    </row>
    <row r="21" spans="2:11">
      <c r="B21" s="69" t="s">
        <v>13</v>
      </c>
      <c r="C21" s="70"/>
      <c r="D21" s="71"/>
      <c r="E21" s="70"/>
      <c r="F21" s="70"/>
      <c r="G21" s="70"/>
      <c r="H21" s="70"/>
      <c r="I21" s="72"/>
      <c r="J21" s="37">
        <f>J19*E20</f>
        <v>9253.32</v>
      </c>
      <c r="K21" s="40"/>
    </row>
    <row r="22" spans="2:11">
      <c r="B22" s="73"/>
      <c r="C22" s="74"/>
      <c r="D22" s="75"/>
      <c r="E22" s="74"/>
      <c r="F22" s="74"/>
      <c r="G22" s="74"/>
      <c r="H22" s="74"/>
      <c r="I22" s="74"/>
      <c r="J22" s="76"/>
      <c r="K22" s="41"/>
    </row>
    <row r="23" spans="2:11">
      <c r="B23" s="66" t="s">
        <v>14</v>
      </c>
      <c r="C23" s="66"/>
      <c r="D23" s="67"/>
      <c r="E23" s="66"/>
      <c r="F23" s="66"/>
      <c r="G23" s="66"/>
      <c r="H23" s="66"/>
      <c r="I23" s="66"/>
      <c r="J23" s="46">
        <f>J19+J21</f>
        <v>163475.32</v>
      </c>
      <c r="K23" s="42"/>
    </row>
    <row r="24" spans="2:11">
      <c r="I24" s="64" t="s">
        <v>38</v>
      </c>
      <c r="J24" s="85">
        <f>J23*85%</f>
        <v>138954.022</v>
      </c>
    </row>
    <row r="27" spans="2:11">
      <c r="C27" s="65"/>
      <c r="D27" s="65"/>
    </row>
  </sheetData>
  <mergeCells count="9">
    <mergeCell ref="C27:D27"/>
    <mergeCell ref="B23:I23"/>
    <mergeCell ref="B2:F2"/>
    <mergeCell ref="B21:I21"/>
    <mergeCell ref="B22:J22"/>
    <mergeCell ref="C10:J10"/>
    <mergeCell ref="B19:I19"/>
    <mergeCell ref="C13:C15"/>
    <mergeCell ref="B13:B15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2021-01-19T02:47:48Z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