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14955" yWindow="465" windowWidth="5475" windowHeight="7200"/>
  </bookViews>
  <sheets>
    <sheet name="报价单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3" l="1"/>
  <c r="K15" i="3" l="1"/>
  <c r="K14" i="3" s="1"/>
  <c r="G6" i="3" s="1"/>
  <c r="K18" i="3" l="1"/>
  <c r="K19" i="3" l="1"/>
  <c r="K16" i="3" s="1"/>
  <c r="K22" i="3" l="1"/>
  <c r="G7" i="3"/>
  <c r="G8" i="3"/>
  <c r="K24" i="3" l="1"/>
  <c r="K26" i="3" s="1"/>
  <c r="G9" i="3" l="1"/>
  <c r="G10" i="3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G13" authorId="0" shapeId="0">
      <text>
        <r>
          <rPr>
            <sz val="11"/>
            <color indexed="8"/>
            <rFont val="Helvetica Neue"/>
            <family val="2"/>
          </rPr>
          <t>Peng, Emily PH/CN:
详细计算单位描述，例如：平米，个，人，台，天</t>
        </r>
      </text>
    </comment>
    <comment ref="H13" authorId="1" shapeId="0">
      <text>
        <r>
          <rPr>
            <sz val="11"/>
            <color indexed="8"/>
            <rFont val="Helvetica Neue"/>
            <family val="2"/>
          </rPr>
          <t xml:space="preserve">CNHaoY:
 如计算单位为个/台/天/人，请将具体数量填写在此 </t>
        </r>
      </text>
    </comment>
    <comment ref="I13" authorId="0" shapeId="0">
      <text>
        <r>
          <rPr>
            <sz val="11"/>
            <color indexed="8"/>
            <rFont val="Helvetica Neue"/>
            <family val="2"/>
          </rPr>
          <t>Peng, Emily PH/CN:
使用次数</t>
        </r>
      </text>
    </comment>
  </commentList>
</comments>
</file>

<file path=xl/sharedStrings.xml><?xml version="1.0" encoding="utf-8"?>
<sst xmlns="http://schemas.openxmlformats.org/spreadsheetml/2006/main" count="48" uniqueCount="46">
  <si>
    <t>税 Tax</t>
  </si>
  <si>
    <t>总计 Total</t>
  </si>
  <si>
    <t>Agency: must fill in
供应商（填入右边橘色处）</t>
  </si>
  <si>
    <t>Item</t>
  </si>
  <si>
    <t>Descripation描述</t>
  </si>
  <si>
    <t>Quotation
报价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</si>
  <si>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</si>
  <si>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</si>
  <si>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</si>
  <si>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</si>
  <si>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</si>
  <si>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</si>
  <si>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</si>
  <si>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Total(RMB)</t>
  </si>
  <si>
    <t>SA Rate Card Price</t>
  </si>
  <si>
    <t>Total</t>
  </si>
  <si>
    <t>Total Amount</t>
  </si>
  <si>
    <t>Total</t>
    <phoneticPr fontId="13" type="noConversion"/>
  </si>
  <si>
    <t>其他</t>
    <phoneticPr fontId="13" type="noConversion"/>
  </si>
  <si>
    <t>税 Tax</t>
    <phoneticPr fontId="13" type="noConversion"/>
  </si>
  <si>
    <t>其他</t>
    <phoneticPr fontId="13" type="noConversion"/>
  </si>
  <si>
    <t>1-1</t>
    <phoneticPr fontId="13" type="noConversion"/>
  </si>
  <si>
    <t>小时</t>
    <phoneticPr fontId="13" type="noConversion"/>
  </si>
  <si>
    <t>上海麦田公共关系咨询有限公司</t>
    <phoneticPr fontId="13" type="noConversion"/>
  </si>
  <si>
    <t>幻灯撰写</t>
    <phoneticPr fontId="13" type="noConversion"/>
  </si>
  <si>
    <t>页</t>
    <phoneticPr fontId="13" type="noConversion"/>
  </si>
  <si>
    <t>小时</t>
    <phoneticPr fontId="13" type="noConversion"/>
  </si>
  <si>
    <t>医学幻灯撰写</t>
    <phoneticPr fontId="13" type="noConversion"/>
  </si>
  <si>
    <t>脚本撰写</t>
    <phoneticPr fontId="13" type="noConversion"/>
  </si>
  <si>
    <t>2-1</t>
    <phoneticPr fontId="13" type="noConversion"/>
  </si>
  <si>
    <t>医学服务</t>
    <phoneticPr fontId="13" type="noConversion"/>
  </si>
  <si>
    <t>医学服务</t>
    <phoneticPr fontId="13" type="noConversion"/>
  </si>
  <si>
    <t>脚本撰写（20分钟）</t>
    <phoneticPr fontId="13" type="noConversion"/>
  </si>
  <si>
    <t>脚本撰写</t>
    <phoneticPr fontId="13" type="noConversion"/>
  </si>
  <si>
    <t>Education</t>
    <phoneticPr fontId="13" type="noConversion"/>
  </si>
  <si>
    <t>Healthcare - Medical Editor</t>
    <phoneticPr fontId="13" type="noConversion"/>
  </si>
  <si>
    <t>资料整理</t>
    <phoneticPr fontId="13" type="noConversion"/>
  </si>
  <si>
    <t>脚本创意策划</t>
    <phoneticPr fontId="13" type="noConversion"/>
  </si>
  <si>
    <t>Head of Strategic Planning</t>
    <phoneticPr fontId="13" type="noConversion"/>
  </si>
  <si>
    <t>根据医学脚本包装纪录片视频脚本；拍摄要求较高（包含逻辑梳理，纪录片分镜头脚本等），1套；预估需要2周</t>
    <phoneticPr fontId="13" type="noConversion"/>
  </si>
  <si>
    <t>Copywriter</t>
    <phoneticPr fontId="13" type="noConversion"/>
  </si>
  <si>
    <t>脚本文案撰写</t>
    <phoneticPr fontId="13" type="noConversion"/>
  </si>
  <si>
    <t>糖尿病领域，幻灯片为脚本服务；难度较高；共1套；预估45页/套</t>
    <phoneticPr fontId="13" type="noConversion"/>
  </si>
  <si>
    <t>查找资料，资料整理；工作量较大，需要安排3位医学编辑；预估需要1周（含30篇左右文献下载）</t>
    <phoneticPr fontId="13" type="noConversion"/>
  </si>
  <si>
    <t>创意策划，央视级别；视频时长20分钟左右（包含与文案编辑医学内容沟通过程）；预估需要1周左右</t>
    <phoneticPr fontId="13" type="noConversion"/>
  </si>
  <si>
    <t>2020赛诺菲“百年胰岛素”视频脚本撰写-报价单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</si>
</sst>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 &quot;* #,##0.00&quot; &quot;;&quot; &quot;* \(#,##0.00\);&quot; &quot;* &quot;-&quot;??&quot; &quot;"/>
    <numFmt numFmtId="177" formatCode="&quot; &quot;* #,##0.00&quot; &quot;;&quot; &quot;* &quot;-&quot;#,##0.00&quot; &quot;;&quot; &quot;* &quot;-&quot;??&quot; &quot;"/>
    <numFmt numFmtId="178" formatCode="0&quot; &quot;;\(0\)"/>
    <numFmt numFmtId="179" formatCode="#,##0.00&quot; &quot;"/>
    <numFmt numFmtId="180" formatCode="0.00&quot; &quot;"/>
    <numFmt numFmtId="181" formatCode="#,##0.00&quot; &quot;;&quot;-&quot;#,##0.00&quot; &quot;"/>
    <numFmt numFmtId="182" formatCode="#,##0.0_ "/>
  </numFmts>
  <fonts count="20">
    <font>
      <sz val="12"/>
      <color indexed="8"/>
      <name val="宋体"/>
    </font>
    <font>
      <sz val="16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12"/>
      <name val="微软雅黑"/>
      <family val="2"/>
      <charset val="134"/>
    </font>
    <font>
      <b/>
      <sz val="10"/>
      <color indexed="15"/>
      <name val="微软雅黑"/>
      <family val="2"/>
      <charset val="134"/>
    </font>
    <font>
      <sz val="10"/>
      <color indexed="15"/>
      <name val="微软雅黑"/>
      <family val="2"/>
      <charset val="134"/>
    </font>
    <font>
      <sz val="11"/>
      <color indexed="8"/>
      <name val="Helvetica Neue"/>
      <family val="2"/>
    </font>
    <font>
      <b/>
      <sz val="11"/>
      <color indexed="12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微软雅黑"/>
      <family val="2"/>
      <charset val="134"/>
    </font>
    <font>
      <sz val="9"/>
      <name val="宋体"/>
      <family val="3"/>
      <charset val="134"/>
    </font>
    <font>
      <sz val="22"/>
      <color indexed="8"/>
      <name val="微软雅黑"/>
      <family val="2"/>
      <charset val="134"/>
    </font>
    <font>
      <sz val="11"/>
      <color rgb="FF9C0006"/>
      <name val="Helvetica Neue"/>
      <family val="2"/>
      <charset val="134"/>
      <scheme val="minor"/>
    </font>
    <font>
      <b/>
      <i/>
      <sz val="12"/>
      <color rgb="FFFF0000"/>
      <name val="宋体"/>
      <family val="3"/>
      <charset val="134"/>
    </font>
    <font>
      <b/>
      <i/>
      <sz val="16"/>
      <color rgb="FFFF0000"/>
      <name val="宋体"/>
      <family val="3"/>
      <charset val="134"/>
    </font>
    <font>
      <b/>
      <sz val="16"/>
      <color indexed="8"/>
      <name val="Calibri"/>
      <family val="2"/>
    </font>
    <font>
      <sz val="12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4"/>
        <bgColor auto="1"/>
      </patternFill>
    </fill>
    <fill>
      <patternFill patternType="solid">
        <fgColor indexed="25"/>
        <bgColor auto="1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  <border>
      <left style="thin">
        <color indexed="13"/>
      </left>
      <right style="thin">
        <color indexed="17"/>
      </right>
      <top style="thin">
        <color indexed="13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3"/>
      </left>
      <right/>
      <top style="thin">
        <color indexed="13"/>
      </top>
      <bottom style="thin">
        <color indexed="1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18">
    <xf numFmtId="0" fontId="0" fillId="0" borderId="0" xfId="0" applyFont="1" applyAlignment="1"/>
    <xf numFmtId="0" fontId="0" fillId="2" borderId="0" xfId="0" applyNumberFormat="1" applyFont="1" applyFill="1" applyAlignment="1"/>
    <xf numFmtId="0" fontId="0" fillId="0" borderId="6" xfId="0" applyNumberFormat="1" applyFont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right" wrapText="1"/>
    </xf>
    <xf numFmtId="49" fontId="3" fillId="3" borderId="4" xfId="0" applyNumberFormat="1" applyFont="1" applyFill="1" applyBorder="1" applyAlignment="1">
      <alignment wrapText="1"/>
    </xf>
    <xf numFmtId="49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/>
    <xf numFmtId="0" fontId="2" fillId="2" borderId="5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/>
    <xf numFmtId="0" fontId="6" fillId="2" borderId="1" xfId="0" applyFont="1" applyFill="1" applyBorder="1" applyAlignment="1"/>
    <xf numFmtId="2" fontId="2" fillId="2" borderId="5" xfId="0" applyNumberFormat="1" applyFont="1" applyFill="1" applyBorder="1" applyAlignment="1"/>
    <xf numFmtId="0" fontId="2" fillId="2" borderId="5" xfId="0" applyFont="1" applyFill="1" applyBorder="1" applyAlignment="1">
      <alignment horizontal="center" wrapText="1"/>
    </xf>
    <xf numFmtId="177" fontId="2" fillId="2" borderId="5" xfId="0" applyNumberFormat="1" applyFont="1" applyFill="1" applyBorder="1" applyAlignment="1"/>
    <xf numFmtId="0" fontId="2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wrapText="1"/>
    </xf>
    <xf numFmtId="177" fontId="2" fillId="2" borderId="9" xfId="0" applyNumberFormat="1" applyFont="1" applyFill="1" applyBorder="1" applyAlignment="1"/>
    <xf numFmtId="49" fontId="1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49" fontId="4" fillId="5" borderId="5" xfId="0" applyNumberFormat="1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49" fontId="4" fillId="5" borderId="5" xfId="0" applyNumberFormat="1" applyFont="1" applyFill="1" applyBorder="1" applyAlignment="1">
      <alignment horizontal="right" vertical="center" wrapText="1"/>
    </xf>
    <xf numFmtId="49" fontId="4" fillId="6" borderId="5" xfId="0" applyNumberFormat="1" applyFont="1" applyFill="1" applyBorder="1" applyAlignment="1">
      <alignment horizontal="left" vertical="center" wrapText="1"/>
    </xf>
    <xf numFmtId="0" fontId="9" fillId="7" borderId="11" xfId="0" applyNumberFormat="1" applyFont="1" applyFill="1" applyBorder="1" applyAlignment="1">
      <alignment horizontal="center" vertical="center"/>
    </xf>
    <xf numFmtId="49" fontId="9" fillId="7" borderId="13" xfId="0" applyNumberFormat="1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178" fontId="2" fillId="7" borderId="13" xfId="0" applyNumberFormat="1" applyFont="1" applyFill="1" applyBorder="1" applyAlignment="1">
      <alignment horizontal="right" vertical="center"/>
    </xf>
    <xf numFmtId="179" fontId="9" fillId="7" borderId="12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center" vertical="center"/>
    </xf>
    <xf numFmtId="180" fontId="2" fillId="2" borderId="5" xfId="0" applyNumberFormat="1" applyFont="1" applyFill="1" applyBorder="1" applyAlignment="1">
      <alignment horizontal="right" vertical="center"/>
    </xf>
    <xf numFmtId="180" fontId="2" fillId="2" borderId="5" xfId="0" applyNumberFormat="1" applyFont="1" applyFill="1" applyBorder="1" applyAlignment="1">
      <alignment horizontal="right"/>
    </xf>
    <xf numFmtId="180" fontId="2" fillId="2" borderId="5" xfId="0" applyNumberFormat="1" applyFont="1" applyFill="1" applyBorder="1" applyAlignment="1">
      <alignment horizontal="left"/>
    </xf>
    <xf numFmtId="179" fontId="9" fillId="7" borderId="5" xfId="0" applyNumberFormat="1" applyFont="1" applyFill="1" applyBorder="1" applyAlignment="1">
      <alignment horizontal="right"/>
    </xf>
    <xf numFmtId="177" fontId="2" fillId="2" borderId="5" xfId="0" applyNumberFormat="1" applyFont="1" applyFill="1" applyBorder="1" applyAlignment="1">
      <alignment horizontal="right" vertical="center" wrapText="1"/>
    </xf>
    <xf numFmtId="10" fontId="9" fillId="7" borderId="12" xfId="0" applyNumberFormat="1" applyFont="1" applyFill="1" applyBorder="1" applyAlignment="1">
      <alignment horizontal="right"/>
    </xf>
    <xf numFmtId="10" fontId="9" fillId="7" borderId="5" xfId="0" applyNumberFormat="1" applyFont="1" applyFill="1" applyBorder="1" applyAlignment="1">
      <alignment horizontal="left"/>
    </xf>
    <xf numFmtId="0" fontId="9" fillId="8" borderId="5" xfId="0" applyFont="1" applyFill="1" applyBorder="1" applyAlignment="1">
      <alignment horizontal="left" vertical="center"/>
    </xf>
    <xf numFmtId="181" fontId="12" fillId="2" borderId="5" xfId="0" applyNumberFormat="1" applyFont="1" applyFill="1" applyBorder="1" applyAlignment="1">
      <alignment horizontal="right"/>
    </xf>
    <xf numFmtId="0" fontId="0" fillId="0" borderId="6" xfId="0" applyNumberFormat="1" applyFont="1" applyBorder="1" applyAlignment="1"/>
    <xf numFmtId="177" fontId="2" fillId="2" borderId="11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49" fontId="2" fillId="2" borderId="14" xfId="0" applyNumberFormat="1" applyFont="1" applyFill="1" applyBorder="1" applyAlignment="1">
      <alignment horizontal="left" vertical="center" wrapText="1"/>
    </xf>
    <xf numFmtId="49" fontId="4" fillId="5" borderId="11" xfId="0" applyNumberFormat="1" applyFont="1" applyFill="1" applyBorder="1" applyAlignment="1">
      <alignment horizontal="right" vertical="center" wrapText="1"/>
    </xf>
    <xf numFmtId="10" fontId="9" fillId="7" borderId="13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177" fontId="2" fillId="2" borderId="22" xfId="0" applyNumberFormat="1" applyFont="1" applyFill="1" applyBorder="1" applyAlignment="1">
      <alignment horizontal="right" vertical="center" wrapText="1"/>
    </xf>
    <xf numFmtId="177" fontId="2" fillId="2" borderId="20" xfId="0" applyNumberFormat="1" applyFont="1" applyFill="1" applyBorder="1" applyAlignment="1">
      <alignment horizontal="right" vertical="center"/>
    </xf>
    <xf numFmtId="180" fontId="2" fillId="2" borderId="22" xfId="0" applyNumberFormat="1" applyFont="1" applyFill="1" applyBorder="1" applyAlignment="1">
      <alignment horizontal="right" vertical="center"/>
    </xf>
    <xf numFmtId="9" fontId="9" fillId="7" borderId="13" xfId="0" applyNumberFormat="1" applyFont="1" applyFill="1" applyBorder="1" applyAlignment="1">
      <alignment horizontal="left"/>
    </xf>
    <xf numFmtId="49" fontId="2" fillId="10" borderId="19" xfId="0" applyNumberFormat="1" applyFont="1" applyFill="1" applyBorder="1" applyAlignment="1">
      <alignment horizontal="left" vertical="center" wrapText="1"/>
    </xf>
    <xf numFmtId="0" fontId="17" fillId="2" borderId="0" xfId="0" applyNumberFormat="1" applyFont="1" applyFill="1" applyAlignment="1"/>
    <xf numFmtId="0" fontId="15" fillId="2" borderId="3" xfId="0" applyFont="1" applyFill="1" applyBorder="1" applyAlignment="1">
      <alignment horizontal="center"/>
    </xf>
    <xf numFmtId="182" fontId="16" fillId="2" borderId="0" xfId="0" applyNumberFormat="1" applyFont="1" applyFill="1" applyAlignment="1"/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0" fontId="2" fillId="10" borderId="14" xfId="0" applyNumberFormat="1" applyFont="1" applyFill="1" applyBorder="1" applyAlignment="1">
      <alignment horizontal="left" vertical="center"/>
    </xf>
    <xf numFmtId="0" fontId="18" fillId="7" borderId="21" xfId="0" applyNumberFormat="1" applyFont="1" applyFill="1" applyBorder="1" applyAlignment="1">
      <alignment horizontal="center" vertical="center"/>
    </xf>
    <xf numFmtId="180" fontId="2" fillId="2" borderId="5" xfId="0" applyNumberFormat="1" applyFont="1" applyFill="1" applyBorder="1" applyAlignment="1">
      <alignment horizontal="center" vertical="center"/>
    </xf>
    <xf numFmtId="49" fontId="9" fillId="7" borderId="23" xfId="0" applyNumberFormat="1" applyFont="1" applyFill="1" applyBorder="1" applyAlignment="1">
      <alignment horizontal="left"/>
    </xf>
    <xf numFmtId="0" fontId="10" fillId="7" borderId="23" xfId="0" applyFont="1" applyFill="1" applyBorder="1" applyAlignment="1">
      <alignment horizontal="left"/>
    </xf>
    <xf numFmtId="178" fontId="11" fillId="7" borderId="23" xfId="0" applyNumberFormat="1" applyFont="1" applyFill="1" applyBorder="1" applyAlignment="1">
      <alignment horizontal="right" vertical="center"/>
    </xf>
    <xf numFmtId="179" fontId="9" fillId="7" borderId="24" xfId="0" applyNumberFormat="1" applyFont="1" applyFill="1" applyBorder="1" applyAlignment="1">
      <alignment horizontal="right"/>
    </xf>
    <xf numFmtId="179" fontId="10" fillId="7" borderId="25" xfId="0" applyNumberFormat="1" applyFont="1" applyFill="1" applyBorder="1" applyAlignment="1">
      <alignment horizontal="right"/>
    </xf>
    <xf numFmtId="49" fontId="2" fillId="2" borderId="19" xfId="0" applyNumberFormat="1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49" fontId="2" fillId="2" borderId="16" xfId="0" applyNumberFormat="1" applyFont="1" applyFill="1" applyBorder="1" applyAlignment="1">
      <alignment horizontal="left" vertical="center" wrapText="1"/>
    </xf>
    <xf numFmtId="0" fontId="10" fillId="7" borderId="26" xfId="0" applyFont="1" applyFill="1" applyBorder="1" applyAlignment="1">
      <alignment horizontal="left"/>
    </xf>
    <xf numFmtId="49" fontId="2" fillId="2" borderId="16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wrapText="1"/>
    </xf>
    <xf numFmtId="49" fontId="2" fillId="2" borderId="27" xfId="0" applyNumberFormat="1" applyFont="1" applyFill="1" applyBorder="1" applyAlignment="1">
      <alignment horizontal="left" vertical="center" wrapText="1"/>
    </xf>
    <xf numFmtId="0" fontId="9" fillId="7" borderId="6" xfId="0" applyFont="1" applyFill="1" applyBorder="1" applyAlignment="1">
      <alignment horizontal="left"/>
    </xf>
    <xf numFmtId="0" fontId="9" fillId="7" borderId="20" xfId="0" applyNumberFormat="1" applyFont="1" applyFill="1" applyBorder="1" applyAlignment="1">
      <alignment horizontal="center" vertical="center"/>
    </xf>
    <xf numFmtId="49" fontId="9" fillId="7" borderId="4" xfId="0" applyNumberFormat="1" applyFont="1" applyFill="1" applyBorder="1" applyAlignment="1">
      <alignment horizontal="left"/>
    </xf>
    <xf numFmtId="49" fontId="9" fillId="7" borderId="6" xfId="0" applyNumberFormat="1" applyFont="1" applyFill="1" applyBorder="1" applyAlignment="1">
      <alignment horizontal="left"/>
    </xf>
    <xf numFmtId="49" fontId="19" fillId="10" borderId="21" xfId="0" applyNumberFormat="1" applyFont="1" applyFill="1" applyBorder="1" applyAlignment="1">
      <alignment horizontal="center" vertical="center" wrapText="1"/>
    </xf>
    <xf numFmtId="180" fontId="2" fillId="2" borderId="14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left" vertical="center" wrapText="1"/>
    </xf>
    <xf numFmtId="49" fontId="2" fillId="2" borderId="13" xfId="0" applyNumberFormat="1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left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center" wrapText="1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8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center" vertical="center"/>
    </xf>
    <xf numFmtId="49" fontId="4" fillId="4" borderId="12" xfId="0" applyNumberFormat="1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9" fontId="4" fillId="9" borderId="11" xfId="0" applyNumberFormat="1" applyFont="1" applyFill="1" applyBorder="1" applyAlignment="1">
      <alignment horizontal="center" vertical="center"/>
    </xf>
    <xf numFmtId="49" fontId="4" fillId="9" borderId="13" xfId="0" applyNumberFormat="1" applyFont="1" applyFill="1" applyBorder="1" applyAlignment="1">
      <alignment horizontal="center" vertical="center"/>
    </xf>
    <xf numFmtId="49" fontId="4" fillId="9" borderId="12" xfId="0" applyNumberFormat="1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0" fontId="9" fillId="8" borderId="13" xfId="0" applyFont="1" applyFill="1" applyBorder="1" applyAlignment="1">
      <alignment horizontal="center" vertical="center"/>
    </xf>
    <xf numFmtId="0" fontId="9" fillId="8" borderId="12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right"/>
    </xf>
    <xf numFmtId="49" fontId="2" fillId="2" borderId="13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right"/>
    </xf>
    <xf numFmtId="49" fontId="2" fillId="2" borderId="4" xfId="0" applyNumberFormat="1" applyFont="1" applyFill="1" applyBorder="1" applyAlignment="1">
      <alignment horizontal="right"/>
    </xf>
    <xf numFmtId="49" fontId="2" fillId="2" borderId="16" xfId="0" applyNumberFormat="1" applyFont="1" applyFill="1" applyBorder="1" applyAlignment="1">
      <alignment horizontal="right"/>
    </xf>
  </cellXfs>
  <cellStyles count="1">
    <cellStyle name="常规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FBD4B4"/>
      <rgbColor rgb="FFFF0000"/>
      <rgbColor rgb="00000000"/>
      <rgbColor rgb="FFA5A5A5"/>
      <rgbColor rgb="FFFFCC99"/>
      <rgbColor rgb="FF90713A"/>
      <rgbColor rgb="FF003366"/>
      <rgbColor rgb="FFB97034"/>
      <rgbColor rgb="FFC0C0C0"/>
      <rgbColor rgb="FFFF2600"/>
      <rgbColor rgb="FFFFFF00"/>
      <rgbColor rgb="FF96969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Helvetica"/>
            <a:ea typeface="Helvetica"/>
            <a:cs typeface="Helvetica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HQ27"/>
  <sheetViews>
    <sheetView tabSelected="1" defaultGridColor="0" topLeftCell="A3" colorId="16" zoomScale="70" zoomScaleNormal="70" workbookViewId="0">
      <selection activeCell="E7" sqref="E7"/>
    </sheetView>
  </sheetViews>
  <sheetFormatPr defaultColWidth="8.875" defaultRowHeight="15" customHeight="1"/>
  <cols>
    <col min="1" max="1" width="8.875" style="1" customWidth="1"/>
    <col min="2" max="2" width="8.5" style="1" customWidth="1"/>
    <col min="3" max="3" width="14.25" style="1" customWidth="1"/>
    <col min="4" max="4" width="25.875" style="1" customWidth="1"/>
    <col min="5" max="5" width="40.75" style="1" customWidth="1"/>
    <col min="6" max="6" width="24.125" style="1" customWidth="1"/>
    <col min="7" max="7" width="16.875" style="1" customWidth="1"/>
    <col min="8" max="8" width="8.625" style="1" customWidth="1"/>
    <col min="9" max="9" width="14.25" style="1" customWidth="1"/>
    <col min="10" max="10" width="13.5" style="1" customWidth="1"/>
    <col min="11" max="11" width="16" style="1" customWidth="1"/>
    <col min="12" max="12" width="18.5" style="1" customWidth="1"/>
    <col min="13" max="225" width="8.875" style="1" customWidth="1"/>
  </cols>
  <sheetData>
    <row r="3" spans="2:12" s="2" customFormat="1" ht="42" customHeight="1">
      <c r="B3" s="99" t="s">
        <v>45</v>
      </c>
      <c r="C3" s="99"/>
      <c r="D3" s="100"/>
      <c r="E3" s="100"/>
      <c r="F3" s="101"/>
      <c r="G3" s="101"/>
      <c r="H3" s="3"/>
      <c r="I3" s="4"/>
      <c r="J3" s="4"/>
      <c r="K3" s="4"/>
      <c r="L3" s="5"/>
    </row>
    <row r="4" spans="2:12" s="2" customFormat="1" ht="54" customHeight="1">
      <c r="B4" s="6"/>
      <c r="C4" s="50"/>
      <c r="D4" s="7" t="s">
        <v>2</v>
      </c>
      <c r="E4" s="8"/>
      <c r="F4" s="82"/>
      <c r="G4" s="9" t="s">
        <v>23</v>
      </c>
      <c r="H4" s="4"/>
      <c r="I4" s="4"/>
      <c r="J4" s="4"/>
      <c r="K4" s="4"/>
      <c r="L4" s="5"/>
    </row>
    <row r="5" spans="2:12" s="2" customFormat="1" ht="18" customHeight="1">
      <c r="B5" s="10" t="s">
        <v>3</v>
      </c>
      <c r="C5" s="102" t="s">
        <v>4</v>
      </c>
      <c r="D5" s="103"/>
      <c r="E5" s="11"/>
      <c r="F5" s="11"/>
      <c r="G5" s="12" t="s">
        <v>5</v>
      </c>
      <c r="H5" s="13"/>
      <c r="I5" s="4"/>
      <c r="J5" s="4"/>
      <c r="K5" s="4"/>
      <c r="L5" s="5"/>
    </row>
    <row r="6" spans="2:12" s="48" customFormat="1" ht="18" customHeight="1">
      <c r="B6" s="14">
        <v>1</v>
      </c>
      <c r="C6" s="90" t="s">
        <v>31</v>
      </c>
      <c r="D6" s="91"/>
      <c r="E6" s="92"/>
      <c r="F6" s="78"/>
      <c r="G6" s="15">
        <f>K14</f>
        <v>28125</v>
      </c>
      <c r="H6" s="16"/>
      <c r="I6" s="4"/>
      <c r="J6" s="4"/>
      <c r="K6" s="4"/>
      <c r="L6" s="5"/>
    </row>
    <row r="7" spans="2:12" s="48" customFormat="1" ht="18" customHeight="1">
      <c r="B7" s="14">
        <v>2</v>
      </c>
      <c r="C7" s="65" t="s">
        <v>33</v>
      </c>
      <c r="D7" s="66"/>
      <c r="E7" s="67"/>
      <c r="F7" s="78"/>
      <c r="G7" s="15">
        <f>K16</f>
        <v>158720</v>
      </c>
      <c r="H7" s="16"/>
      <c r="I7" s="4"/>
      <c r="J7" s="4"/>
      <c r="K7" s="4"/>
      <c r="L7" s="5"/>
    </row>
    <row r="8" spans="2:12" s="2" customFormat="1" ht="18" customHeight="1">
      <c r="B8" s="14">
        <v>3</v>
      </c>
      <c r="C8" s="90" t="s">
        <v>18</v>
      </c>
      <c r="D8" s="91"/>
      <c r="E8" s="92"/>
      <c r="F8" s="78"/>
      <c r="G8" s="15">
        <f>K21</f>
        <v>0</v>
      </c>
      <c r="H8" s="16"/>
      <c r="I8" s="4"/>
      <c r="J8" s="4"/>
      <c r="K8" s="4"/>
      <c r="L8" s="5"/>
    </row>
    <row r="9" spans="2:12" s="2" customFormat="1" ht="18" customHeight="1">
      <c r="B9" s="14">
        <v>4</v>
      </c>
      <c r="C9" s="90" t="s">
        <v>0</v>
      </c>
      <c r="D9" s="91"/>
      <c r="E9" s="92"/>
      <c r="F9" s="78"/>
      <c r="G9" s="17">
        <f>K24</f>
        <v>11210.699999999999</v>
      </c>
      <c r="H9" s="4"/>
      <c r="I9" s="4"/>
      <c r="J9" s="4"/>
      <c r="K9" s="4"/>
      <c r="L9" s="5"/>
    </row>
    <row r="10" spans="2:12" s="2" customFormat="1" ht="18" customHeight="1">
      <c r="B10" s="18"/>
      <c r="C10" s="90" t="s">
        <v>1</v>
      </c>
      <c r="D10" s="91"/>
      <c r="E10" s="92"/>
      <c r="F10" s="78"/>
      <c r="G10" s="19">
        <f>SUM(G6:G9)</f>
        <v>198055.7</v>
      </c>
      <c r="H10" s="4"/>
      <c r="I10" s="4"/>
      <c r="J10" s="4"/>
      <c r="K10" s="4"/>
      <c r="L10" s="5"/>
    </row>
    <row r="11" spans="2:12" s="2" customFormat="1" ht="18" customHeight="1">
      <c r="B11" s="20"/>
      <c r="C11" s="50"/>
      <c r="D11" s="21"/>
      <c r="E11" s="21"/>
      <c r="F11" s="21"/>
      <c r="G11" s="22"/>
      <c r="H11" s="4"/>
      <c r="I11" s="4"/>
      <c r="J11" s="4"/>
      <c r="K11" s="4"/>
      <c r="L11" s="5"/>
    </row>
    <row r="12" spans="2:12" s="2" customFormat="1" ht="69" customHeight="1">
      <c r="B12" s="63"/>
      <c r="C12" s="51"/>
      <c r="D12" s="23" t="s">
        <v>6</v>
      </c>
      <c r="E12" s="24"/>
      <c r="F12" s="24"/>
      <c r="G12" s="25"/>
      <c r="H12" s="26"/>
      <c r="I12" s="27"/>
      <c r="J12" s="27"/>
      <c r="K12" s="27"/>
      <c r="L12" s="28"/>
    </row>
    <row r="13" spans="2:12" s="2" customFormat="1" ht="36" customHeight="1">
      <c r="B13" s="29" t="s">
        <v>7</v>
      </c>
      <c r="C13" s="53"/>
      <c r="D13" s="104" t="s">
        <v>8</v>
      </c>
      <c r="E13" s="105"/>
      <c r="F13" s="77"/>
      <c r="G13" s="29" t="s">
        <v>9</v>
      </c>
      <c r="H13" s="30" t="s">
        <v>10</v>
      </c>
      <c r="I13" s="29" t="s">
        <v>11</v>
      </c>
      <c r="J13" s="29" t="s">
        <v>12</v>
      </c>
      <c r="K13" s="31" t="s">
        <v>13</v>
      </c>
      <c r="L13" s="32" t="s">
        <v>14</v>
      </c>
    </row>
    <row r="14" spans="2:12" s="48" customFormat="1" ht="15.75" customHeight="1">
      <c r="B14" s="69">
        <v>1</v>
      </c>
      <c r="C14" s="71" t="s">
        <v>30</v>
      </c>
      <c r="D14" s="71"/>
      <c r="E14" s="72"/>
      <c r="F14" s="72"/>
      <c r="G14" s="72"/>
      <c r="H14" s="73"/>
      <c r="I14" s="73"/>
      <c r="J14" s="73"/>
      <c r="K14" s="74">
        <f>SUM(K15:K15)</f>
        <v>28125</v>
      </c>
      <c r="L14" s="75"/>
    </row>
    <row r="15" spans="2:12" s="48" customFormat="1" ht="37.5" customHeight="1">
      <c r="B15" s="88" t="s">
        <v>21</v>
      </c>
      <c r="C15" s="89" t="s">
        <v>24</v>
      </c>
      <c r="D15" s="61" t="s">
        <v>27</v>
      </c>
      <c r="E15" s="76" t="s">
        <v>42</v>
      </c>
      <c r="F15" s="52" t="s">
        <v>34</v>
      </c>
      <c r="G15" s="79" t="s">
        <v>25</v>
      </c>
      <c r="H15" s="56">
        <v>1</v>
      </c>
      <c r="I15" s="56">
        <v>45</v>
      </c>
      <c r="J15" s="57">
        <v>625</v>
      </c>
      <c r="K15" s="58">
        <f>H15*I15*J15</f>
        <v>28125</v>
      </c>
      <c r="L15" s="59">
        <v>625</v>
      </c>
    </row>
    <row r="16" spans="2:12" s="2" customFormat="1" ht="15.75" customHeight="1">
      <c r="B16" s="69">
        <v>2</v>
      </c>
      <c r="C16" s="87" t="s">
        <v>32</v>
      </c>
      <c r="D16" s="71"/>
      <c r="E16" s="72"/>
      <c r="F16" s="80"/>
      <c r="G16" s="72"/>
      <c r="H16" s="73"/>
      <c r="I16" s="73"/>
      <c r="J16" s="73"/>
      <c r="K16" s="74">
        <f>SUM(K17:K19)</f>
        <v>158720</v>
      </c>
      <c r="L16" s="75"/>
    </row>
    <row r="17" spans="2:12" s="48" customFormat="1" ht="54" customHeight="1">
      <c r="B17" s="96" t="s">
        <v>29</v>
      </c>
      <c r="C17" s="93" t="s">
        <v>28</v>
      </c>
      <c r="D17" s="61" t="s">
        <v>36</v>
      </c>
      <c r="E17" s="76" t="s">
        <v>43</v>
      </c>
      <c r="F17" s="52" t="s">
        <v>35</v>
      </c>
      <c r="G17" s="79" t="s">
        <v>26</v>
      </c>
      <c r="H17" s="56">
        <v>15</v>
      </c>
      <c r="I17" s="56">
        <v>8</v>
      </c>
      <c r="J17" s="57">
        <v>446</v>
      </c>
      <c r="K17" s="58">
        <f>H17*I17*J17</f>
        <v>53520</v>
      </c>
      <c r="L17" s="59">
        <v>446</v>
      </c>
    </row>
    <row r="18" spans="2:12" s="48" customFormat="1" ht="68.25" customHeight="1">
      <c r="B18" s="97"/>
      <c r="C18" s="94"/>
      <c r="D18" s="61" t="s">
        <v>37</v>
      </c>
      <c r="E18" s="83" t="s">
        <v>44</v>
      </c>
      <c r="F18" s="52" t="s">
        <v>38</v>
      </c>
      <c r="G18" s="81" t="s">
        <v>22</v>
      </c>
      <c r="H18" s="56">
        <v>8</v>
      </c>
      <c r="I18" s="56">
        <v>8</v>
      </c>
      <c r="J18" s="57">
        <v>893</v>
      </c>
      <c r="K18" s="58">
        <f>H18*I18*J18</f>
        <v>57152</v>
      </c>
      <c r="L18" s="59">
        <v>893</v>
      </c>
    </row>
    <row r="19" spans="2:12" s="48" customFormat="1" ht="54.75" customHeight="1">
      <c r="B19" s="98"/>
      <c r="C19" s="95"/>
      <c r="D19" s="61" t="s">
        <v>41</v>
      </c>
      <c r="E19" s="52" t="s">
        <v>39</v>
      </c>
      <c r="F19" s="52" t="s">
        <v>40</v>
      </c>
      <c r="G19" s="81" t="s">
        <v>22</v>
      </c>
      <c r="H19" s="56">
        <v>14</v>
      </c>
      <c r="I19" s="56">
        <v>12</v>
      </c>
      <c r="J19" s="57">
        <v>286</v>
      </c>
      <c r="K19" s="58">
        <f>H19*I19*J19</f>
        <v>48048</v>
      </c>
      <c r="L19" s="59">
        <v>286</v>
      </c>
    </row>
    <row r="20" spans="2:12" s="2" customFormat="1" ht="18" customHeight="1">
      <c r="B20" s="85">
        <v>3</v>
      </c>
      <c r="C20" s="86" t="s">
        <v>20</v>
      </c>
      <c r="D20" s="34"/>
      <c r="E20" s="84"/>
      <c r="F20" s="84"/>
      <c r="G20" s="35"/>
      <c r="H20" s="36"/>
      <c r="I20" s="36"/>
      <c r="J20" s="36"/>
      <c r="K20" s="37"/>
      <c r="L20" s="42"/>
    </row>
    <row r="21" spans="2:12" s="48" customFormat="1" ht="18" customHeight="1">
      <c r="B21" s="38"/>
      <c r="C21" s="70"/>
      <c r="D21" s="68"/>
      <c r="E21" s="52"/>
      <c r="F21" s="52"/>
      <c r="G21" s="55"/>
      <c r="H21" s="14"/>
      <c r="I21" s="14"/>
      <c r="J21" s="43"/>
      <c r="K21" s="49"/>
      <c r="L21" s="39" t="s">
        <v>18</v>
      </c>
    </row>
    <row r="22" spans="2:12" s="48" customFormat="1" ht="18" customHeight="1">
      <c r="B22" s="115" t="s">
        <v>17</v>
      </c>
      <c r="C22" s="116"/>
      <c r="D22" s="116"/>
      <c r="E22" s="116"/>
      <c r="F22" s="116"/>
      <c r="G22" s="116"/>
      <c r="H22" s="116"/>
      <c r="I22" s="116"/>
      <c r="J22" s="117"/>
      <c r="K22" s="39">
        <f>K16+K20+K14</f>
        <v>186845</v>
      </c>
      <c r="L22" s="41"/>
    </row>
    <row r="23" spans="2:12" s="2" customFormat="1" ht="18" customHeight="1">
      <c r="B23" s="33">
        <v>4</v>
      </c>
      <c r="C23" s="54"/>
      <c r="D23" s="34" t="s">
        <v>19</v>
      </c>
      <c r="E23" s="35"/>
      <c r="F23" s="35"/>
      <c r="G23" s="60">
        <v>0.06</v>
      </c>
      <c r="H23" s="36"/>
      <c r="I23" s="36"/>
      <c r="J23" s="36"/>
      <c r="K23" s="44"/>
      <c r="L23" s="45"/>
    </row>
    <row r="24" spans="2:12" s="2" customFormat="1" ht="18" customHeight="1">
      <c r="B24" s="112" t="s">
        <v>15</v>
      </c>
      <c r="C24" s="113"/>
      <c r="D24" s="113"/>
      <c r="E24" s="113"/>
      <c r="F24" s="113"/>
      <c r="G24" s="113"/>
      <c r="H24" s="113"/>
      <c r="I24" s="113"/>
      <c r="J24" s="114"/>
      <c r="K24" s="40">
        <f>(K22)*G23</f>
        <v>11210.699999999999</v>
      </c>
      <c r="L24" s="41"/>
    </row>
    <row r="25" spans="2:12" s="2" customFormat="1" ht="18" customHeight="1">
      <c r="B25" s="109"/>
      <c r="C25" s="110"/>
      <c r="D25" s="110"/>
      <c r="E25" s="110"/>
      <c r="F25" s="110"/>
      <c r="G25" s="110"/>
      <c r="H25" s="110"/>
      <c r="I25" s="110"/>
      <c r="J25" s="110"/>
      <c r="K25" s="111"/>
      <c r="L25" s="46"/>
    </row>
    <row r="26" spans="2:12" s="2" customFormat="1" ht="18" customHeight="1">
      <c r="B26" s="106" t="s">
        <v>16</v>
      </c>
      <c r="C26" s="107"/>
      <c r="D26" s="107"/>
      <c r="E26" s="107"/>
      <c r="F26" s="107"/>
      <c r="G26" s="107"/>
      <c r="H26" s="107"/>
      <c r="I26" s="107"/>
      <c r="J26" s="108"/>
      <c r="K26" s="47">
        <f>K22+K24</f>
        <v>198055.7</v>
      </c>
      <c r="L26" s="47"/>
    </row>
    <row r="27" spans="2:12" ht="20.25" customHeight="1">
      <c r="J27" s="62"/>
      <c r="K27" s="64"/>
    </row>
  </sheetData>
  <mergeCells count="13">
    <mergeCell ref="B26:J26"/>
    <mergeCell ref="B25:K25"/>
    <mergeCell ref="B24:J24"/>
    <mergeCell ref="B22:J22"/>
    <mergeCell ref="C10:E10"/>
    <mergeCell ref="C17:C19"/>
    <mergeCell ref="B17:B19"/>
    <mergeCell ref="B3:G3"/>
    <mergeCell ref="C5:D5"/>
    <mergeCell ref="C6:E6"/>
    <mergeCell ref="C8:E8"/>
    <mergeCell ref="C9:E9"/>
    <mergeCell ref="D13:E13"/>
  </mergeCells>
  <phoneticPr fontId="13" type="noConversion"/>
  <conditionalFormatting sqref="K26:L26 C26">
    <cfRule type="cellIs" dxfId="0" priority="2" stopIfTrue="1" operator="lessThan">
      <formula>0</formula>
    </cfRule>
  </conditionalFormatting>
  <pageMargins left="0.7" right="0.7" top="0.75" bottom="0.75" header="0.3" footer="0.3"/>
  <pageSetup orientation="portrait" r:id="rId1"/>
  <headerFooter>
    <oddFooter>&amp;C&amp;"Helvetica Neue,Regular"&amp;12&amp;K000000&amp;P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2020-03-19T01:50:08Z</dcterms:created>
  <dcterms:modified xsi:type="dcterms:W3CDTF">2020-12-21T08:24:05Z</dcterms:modified>
</cp:coreProperties>
</file>