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55"/>
  </bookViews>
  <sheets>
    <sheet name="Hard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22" l="1"/>
  <c r="K6" i="22" l="1"/>
  <c r="K4" i="22" s="1"/>
  <c r="K11" i="22" l="1"/>
  <c r="K10" i="22" s="1"/>
  <c r="K8" i="22"/>
  <c r="K9" i="22"/>
  <c r="K7" i="22" l="1"/>
  <c r="K13" i="22" s="1"/>
  <c r="K12" i="22" s="1"/>
  <c r="K14" i="22" l="1"/>
</calcChain>
</file>

<file path=xl/sharedStrings.xml><?xml version="1.0" encoding="utf-8"?>
<sst xmlns="http://schemas.openxmlformats.org/spreadsheetml/2006/main" count="38" uniqueCount="35">
  <si>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</si>
  <si>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</si>
  <si>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</si>
  <si>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</si>
  <si>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</si>
  <si>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Medical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</si>
  <si>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</si>
  <si>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</si>
  <si>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</si>
  <si>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</si>
  <si>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Hard Total</t>
    <phoneticPr fontId="2" type="noConversion"/>
  </si>
  <si>
    <t>税费</t>
    <phoneticPr fontId="2" type="noConversion"/>
  </si>
  <si>
    <t>Advertising - Account Manager</t>
    <phoneticPr fontId="2" type="noConversion"/>
  </si>
  <si>
    <t>Digital - HTML/Flash Developer</t>
    <phoneticPr fontId="2" type="noConversion"/>
  </si>
  <si>
    <t>备注</t>
    <phoneticPr fontId="2" type="noConversion"/>
  </si>
  <si>
    <t xml:space="preserve"> </t>
    <phoneticPr fontId="2" type="noConversion"/>
  </si>
  <si>
    <t>项目管理</t>
    <phoneticPr fontId="2" type="noConversion"/>
  </si>
  <si>
    <t>1.0 平台运维</t>
    <phoneticPr fontId="2" type="noConversion"/>
  </si>
  <si>
    <t>软件维护服务费</t>
    <phoneticPr fontId="2" type="noConversion"/>
  </si>
  <si>
    <t>服务器</t>
    <phoneticPr fontId="2" type="noConversion"/>
  </si>
  <si>
    <t>服务器维护</t>
    <phoneticPr fontId="2" type="noConversion"/>
  </si>
  <si>
    <t>次</t>
    <phoneticPr fontId="2" type="noConversion"/>
  </si>
  <si>
    <t>微信菜单、关键词维护，平台日常菜单维护，程序升级/改动，BUG修改</t>
    <phoneticPr fontId="2" type="noConversion"/>
  </si>
  <si>
    <t>2.0 平台服务器</t>
    <phoneticPr fontId="2" type="noConversion"/>
  </si>
  <si>
    <t>阿里云服务器4核，4G内存，5G独享宽带，50G系统盘，100G硬盘
Win2008 r2 64位</t>
    <phoneticPr fontId="2" type="noConversion"/>
  </si>
  <si>
    <t>月</t>
    <phoneticPr fontId="2" type="noConversion"/>
  </si>
  <si>
    <t>服务器维护，程序小改动，BUG修改</t>
    <phoneticPr fontId="2" type="noConversion"/>
  </si>
  <si>
    <t>微信公众号运营维护，每月更新数据，出具报告</t>
    <phoneticPr fontId="2" type="noConversion"/>
  </si>
  <si>
    <t>1-12月，每个月2小时</t>
    <phoneticPr fontId="2" type="noConversion"/>
  </si>
  <si>
    <t>微信认证费用</t>
    <phoneticPr fontId="2" type="noConversion"/>
  </si>
  <si>
    <t>1-12月，每个月2小时</t>
    <phoneticPr fontId="2" type="noConversion"/>
  </si>
  <si>
    <t>3.0 平台管理</t>
    <phoneticPr fontId="2" type="noConversion"/>
  </si>
  <si>
    <t>4.0 税</t>
    <phoneticPr fontId="2" type="noConversion"/>
  </si>
  <si>
    <t>1-12月，每月8小时更新项目列表，传输后台</t>
    <phoneticPr fontId="2" type="noConversion"/>
  </si>
  <si>
    <t>2020年运维赛诺菲KA微信平台续费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</si>
</sst>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</numFmts>
  <fonts count="42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2"/>
      <color theme="1"/>
      <name val="微软雅黑"/>
      <family val="2"/>
      <charset val="134"/>
    </font>
    <font>
      <sz val="12"/>
      <color indexed="8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21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48"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24" borderId="11" xfId="0" applyFont="1" applyFill="1" applyBorder="1" applyAlignment="1">
      <alignment horizontal="center" vertical="center" wrapText="1"/>
    </xf>
    <xf numFmtId="176" fontId="30" fillId="24" borderId="15" xfId="0" applyNumberFormat="1" applyFont="1" applyFill="1" applyBorder="1" applyAlignment="1">
      <alignment horizontal="center" vertical="center" wrapText="1"/>
    </xf>
    <xf numFmtId="176" fontId="30" fillId="24" borderId="12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176" fontId="30" fillId="24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35" fillId="0" borderId="16" xfId="0" applyFont="1" applyFill="1" applyBorder="1" applyAlignment="1">
      <alignment vertical="center" wrapText="1"/>
    </xf>
    <xf numFmtId="176" fontId="28" fillId="25" borderId="10" xfId="0" applyNumberFormat="1" applyFont="1" applyFill="1" applyBorder="1" applyAlignment="1">
      <alignment horizontal="right" vertical="center"/>
    </xf>
    <xf numFmtId="0" fontId="31" fillId="26" borderId="10" xfId="0" applyFont="1" applyFill="1" applyBorder="1" applyAlignment="1">
      <alignment vertical="center"/>
    </xf>
    <xf numFmtId="0" fontId="29" fillId="25" borderId="14" xfId="0" applyFont="1" applyFill="1" applyBorder="1" applyAlignment="1">
      <alignment horizontal="left" vertical="center"/>
    </xf>
    <xf numFmtId="0" fontId="33" fillId="0" borderId="0" xfId="0" applyFont="1"/>
    <xf numFmtId="0" fontId="34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/>
    </xf>
    <xf numFmtId="177" fontId="36" fillId="27" borderId="16" xfId="0" applyNumberFormat="1" applyFont="1" applyFill="1" applyBorder="1" applyAlignment="1">
      <alignment vertical="center"/>
    </xf>
    <xf numFmtId="0" fontId="36" fillId="27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/>
    </xf>
    <xf numFmtId="177" fontId="32" fillId="25" borderId="10" xfId="0" applyNumberFormat="1" applyFont="1" applyFill="1" applyBorder="1" applyAlignment="1">
      <alignment horizontal="right"/>
    </xf>
    <xf numFmtId="0" fontId="34" fillId="0" borderId="17" xfId="0" applyFont="1" applyFill="1" applyBorder="1" applyAlignment="1">
      <alignment horizontal="center" vertical="center"/>
    </xf>
    <xf numFmtId="0" fontId="35" fillId="0" borderId="17" xfId="0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77" fontId="36" fillId="27" borderId="17" xfId="0" applyNumberFormat="1" applyFont="1" applyFill="1" applyBorder="1" applyAlignment="1">
      <alignment vertical="center"/>
    </xf>
    <xf numFmtId="0" fontId="28" fillId="26" borderId="16" xfId="0" applyFont="1" applyFill="1" applyBorder="1" applyAlignment="1">
      <alignment vertical="center"/>
    </xf>
    <xf numFmtId="0" fontId="33" fillId="0" borderId="16" xfId="0" applyFont="1" applyBorder="1" applyAlignment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33" fillId="0" borderId="16" xfId="0" applyFont="1" applyBorder="1" applyAlignment="1">
      <alignment horizontal="center" vertical="center" wrapText="1"/>
    </xf>
    <xf numFmtId="43" fontId="34" fillId="0" borderId="21" xfId="120" applyFont="1" applyFill="1" applyBorder="1" applyAlignment="1">
      <alignment horizontal="center" vertical="center"/>
    </xf>
    <xf numFmtId="43" fontId="34" fillId="0" borderId="22" xfId="120" applyFont="1" applyFill="1" applyBorder="1" applyAlignment="1">
      <alignment horizontal="center" vertical="center"/>
    </xf>
    <xf numFmtId="0" fontId="40" fillId="0" borderId="16" xfId="0" applyFont="1" applyFill="1" applyBorder="1" applyAlignment="1" applyProtection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41" fillId="0" borderId="16" xfId="0" applyFont="1" applyFill="1" applyBorder="1" applyAlignment="1">
      <alignment vertical="center" wrapText="1"/>
    </xf>
    <xf numFmtId="0" fontId="29" fillId="28" borderId="23" xfId="0" applyFont="1" applyFill="1" applyBorder="1" applyAlignment="1">
      <alignment horizontal="center" vertical="center"/>
    </xf>
    <xf numFmtId="0" fontId="29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179" fontId="35" fillId="0" borderId="17" xfId="0" applyNumberFormat="1" applyFont="1" applyFill="1" applyBorder="1" applyAlignment="1">
      <alignment horizontal="left" vertical="center" wrapText="1"/>
    </xf>
    <xf numFmtId="179" fontId="35" fillId="0" borderId="18" xfId="0" applyNumberFormat="1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</cellXfs>
  <cellStyles count="121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B1" zoomScale="80" zoomScaleNormal="80" workbookViewId="0">
      <selection activeCell="B1" sqref="B1:L1"/>
    </sheetView>
  </sheetViews>
  <sheetFormatPr defaultColWidth="8.875" defaultRowHeight="14.25" x14ac:dyDescent="0.15"/>
  <cols>
    <col min="2" max="2" width="13.25" customWidth="1"/>
    <col min="3" max="3" width="20.75" customWidth="1"/>
    <col min="4" max="4" width="34.1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spans="1:15" ht="45.75" customHeight="1" x14ac:dyDescent="0.15">
      <c r="B1" s="40" t="s">
        <v>34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5" s="1" customFormat="1" ht="21" customHeight="1" thickBot="1" x14ac:dyDescent="0.2">
      <c r="A2" s="2"/>
      <c r="B2" s="38" t="s">
        <v>5</v>
      </c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5" s="1" customFormat="1" ht="17.25" x14ac:dyDescent="0.15">
      <c r="A3" s="2"/>
      <c r="B3" s="3" t="s">
        <v>3</v>
      </c>
      <c r="C3" s="45" t="s">
        <v>4</v>
      </c>
      <c r="D3" s="46"/>
      <c r="E3" s="47"/>
      <c r="F3" s="4" t="s">
        <v>0</v>
      </c>
      <c r="G3" s="4" t="s">
        <v>7</v>
      </c>
      <c r="H3" s="4" t="s">
        <v>9</v>
      </c>
      <c r="I3" s="5" t="s">
        <v>6</v>
      </c>
      <c r="J3" s="6" t="s">
        <v>1</v>
      </c>
      <c r="K3" s="7" t="s">
        <v>2</v>
      </c>
      <c r="L3" s="7" t="s">
        <v>14</v>
      </c>
    </row>
    <row r="4" spans="1:15" s="1" customFormat="1" ht="18" x14ac:dyDescent="0.35">
      <c r="A4" s="2"/>
      <c r="B4" s="20" t="s">
        <v>17</v>
      </c>
      <c r="C4" s="12"/>
      <c r="D4" s="12"/>
      <c r="E4" s="12"/>
      <c r="F4" s="10"/>
      <c r="G4" s="10"/>
      <c r="H4" s="10"/>
      <c r="I4" s="11"/>
      <c r="J4" s="11"/>
      <c r="K4" s="23">
        <f>SUM(K5:K6)</f>
        <v>11100</v>
      </c>
      <c r="L4" s="28"/>
    </row>
    <row r="5" spans="1:15" s="13" customFormat="1" ht="27" customHeight="1" x14ac:dyDescent="0.3">
      <c r="A5" s="8"/>
      <c r="B5" s="33"/>
      <c r="C5" s="35" t="s">
        <v>29</v>
      </c>
      <c r="D5" s="9"/>
      <c r="E5" s="9"/>
      <c r="F5" s="21"/>
      <c r="G5" s="19" t="s">
        <v>21</v>
      </c>
      <c r="H5" s="22">
        <v>1</v>
      </c>
      <c r="I5" s="22">
        <v>1</v>
      </c>
      <c r="J5" s="22">
        <v>300</v>
      </c>
      <c r="K5" s="25">
        <f>SUM(H5*I5*J5)</f>
        <v>300</v>
      </c>
      <c r="L5" s="29"/>
    </row>
    <row r="6" spans="1:15" s="13" customFormat="1" ht="39" customHeight="1" x14ac:dyDescent="0.3">
      <c r="A6" s="8"/>
      <c r="B6" s="34"/>
      <c r="C6" s="35" t="s">
        <v>18</v>
      </c>
      <c r="D6" s="35" t="s">
        <v>22</v>
      </c>
      <c r="E6" s="37" t="s">
        <v>30</v>
      </c>
      <c r="F6" s="21" t="s">
        <v>13</v>
      </c>
      <c r="G6" s="19" t="s">
        <v>8</v>
      </c>
      <c r="H6" s="19">
        <v>12</v>
      </c>
      <c r="I6" s="19">
        <v>2</v>
      </c>
      <c r="J6" s="19">
        <v>450</v>
      </c>
      <c r="K6" s="24">
        <f>SUM(H6*I6*J6)</f>
        <v>10800</v>
      </c>
      <c r="L6" s="29"/>
      <c r="O6" s="13" t="s">
        <v>15</v>
      </c>
    </row>
    <row r="7" spans="1:15" s="1" customFormat="1" ht="18" x14ac:dyDescent="0.35">
      <c r="A7" s="2"/>
      <c r="B7" s="20" t="s">
        <v>23</v>
      </c>
      <c r="C7" s="12"/>
      <c r="D7" s="12"/>
      <c r="E7" s="12"/>
      <c r="F7" s="10"/>
      <c r="G7" s="10"/>
      <c r="H7" s="10"/>
      <c r="I7" s="11"/>
      <c r="J7" s="11"/>
      <c r="K7" s="23">
        <f>SUM(K8:K9)</f>
        <v>18420</v>
      </c>
      <c r="L7" s="28"/>
    </row>
    <row r="8" spans="1:15" s="13" customFormat="1" ht="59.25" customHeight="1" x14ac:dyDescent="0.3">
      <c r="A8" s="8"/>
      <c r="B8" s="34"/>
      <c r="C8" s="35" t="s">
        <v>19</v>
      </c>
      <c r="D8" s="35" t="s">
        <v>24</v>
      </c>
      <c r="E8" s="9"/>
      <c r="F8" s="21"/>
      <c r="G8" s="19" t="s">
        <v>25</v>
      </c>
      <c r="H8" s="19">
        <v>12</v>
      </c>
      <c r="I8" s="19">
        <v>1</v>
      </c>
      <c r="J8" s="19">
        <v>635</v>
      </c>
      <c r="K8" s="24">
        <f t="shared" ref="K8:K9" si="0">SUM(H8*I8*J8)</f>
        <v>7620</v>
      </c>
      <c r="L8" s="29"/>
    </row>
    <row r="9" spans="1:15" s="13" customFormat="1" ht="27" customHeight="1" x14ac:dyDescent="0.3">
      <c r="A9" s="8"/>
      <c r="B9" s="34"/>
      <c r="C9" s="35" t="s">
        <v>20</v>
      </c>
      <c r="D9" s="35" t="s">
        <v>26</v>
      </c>
      <c r="E9" s="37" t="s">
        <v>28</v>
      </c>
      <c r="F9" s="21" t="s">
        <v>13</v>
      </c>
      <c r="G9" s="19" t="s">
        <v>8</v>
      </c>
      <c r="H9" s="19">
        <v>12</v>
      </c>
      <c r="I9" s="19">
        <v>2</v>
      </c>
      <c r="J9" s="19">
        <v>450</v>
      </c>
      <c r="K9" s="24">
        <f t="shared" si="0"/>
        <v>10800</v>
      </c>
      <c r="L9" s="29"/>
    </row>
    <row r="10" spans="1:15" s="1" customFormat="1" ht="18" x14ac:dyDescent="0.35">
      <c r="A10" s="2"/>
      <c r="B10" s="20" t="s">
        <v>31</v>
      </c>
      <c r="C10" s="12"/>
      <c r="D10" s="12"/>
      <c r="E10" s="12"/>
      <c r="F10" s="10"/>
      <c r="G10" s="10"/>
      <c r="H10" s="10"/>
      <c r="I10" s="11"/>
      <c r="J10" s="11"/>
      <c r="K10" s="23">
        <f>SUM(K11:K11)</f>
        <v>24000</v>
      </c>
      <c r="L10" s="28"/>
    </row>
    <row r="11" spans="1:15" s="13" customFormat="1" ht="40.5" customHeight="1" x14ac:dyDescent="0.3">
      <c r="A11" s="8"/>
      <c r="B11" s="19"/>
      <c r="C11" s="15" t="s">
        <v>16</v>
      </c>
      <c r="D11" s="36" t="s">
        <v>27</v>
      </c>
      <c r="E11" s="37" t="s">
        <v>33</v>
      </c>
      <c r="F11" s="19" t="s">
        <v>12</v>
      </c>
      <c r="G11" s="19" t="s">
        <v>8</v>
      </c>
      <c r="H11" s="19">
        <v>12</v>
      </c>
      <c r="I11" s="19">
        <v>8</v>
      </c>
      <c r="J11" s="19">
        <v>250</v>
      </c>
      <c r="K11" s="24">
        <f>H11*I11*J11</f>
        <v>24000</v>
      </c>
      <c r="L11" s="32"/>
    </row>
    <row r="12" spans="1:15" s="1" customFormat="1" ht="18" x14ac:dyDescent="0.35">
      <c r="A12" s="2"/>
      <c r="B12" s="20" t="s">
        <v>32</v>
      </c>
      <c r="C12" s="12"/>
      <c r="D12" s="12"/>
      <c r="E12" s="12"/>
      <c r="F12" s="10"/>
      <c r="G12" s="10"/>
      <c r="H12" s="10"/>
      <c r="I12" s="11"/>
      <c r="J12" s="11"/>
      <c r="K12" s="23">
        <f>SUM(K13)</f>
        <v>3622.60824</v>
      </c>
      <c r="L12" s="28"/>
    </row>
    <row r="13" spans="1:15" s="13" customFormat="1" ht="51.75" customHeight="1" x14ac:dyDescent="0.3">
      <c r="A13" s="8"/>
      <c r="B13" s="14"/>
      <c r="C13" s="15" t="s">
        <v>11</v>
      </c>
      <c r="D13" s="43">
        <v>6.7686999999999997E-2</v>
      </c>
      <c r="E13" s="44"/>
      <c r="F13" s="16"/>
      <c r="G13" s="16"/>
      <c r="H13" s="16"/>
      <c r="I13" s="16"/>
      <c r="J13" s="16"/>
      <c r="K13" s="26">
        <f>SUM(K4+K7+K10)*D13</f>
        <v>3622.60824</v>
      </c>
      <c r="L13" s="29"/>
    </row>
    <row r="14" spans="1:15" ht="22.5" x14ac:dyDescent="0.15">
      <c r="B14" s="17" t="s">
        <v>10</v>
      </c>
      <c r="C14" s="18"/>
      <c r="D14" s="41"/>
      <c r="E14" s="42"/>
      <c r="F14" s="18"/>
      <c r="G14" s="18"/>
      <c r="H14" s="18"/>
      <c r="I14" s="18"/>
      <c r="J14" s="18"/>
      <c r="K14" s="27">
        <f>SUM(K4+K7+K10+K12)</f>
        <v>57142.608240000001</v>
      </c>
      <c r="L14" s="30"/>
    </row>
    <row r="15" spans="1:15" x14ac:dyDescent="0.15">
      <c r="K15" s="31"/>
    </row>
  </sheetData>
  <mergeCells count="5">
    <mergeCell ref="B2:L2"/>
    <mergeCell ref="B1:L1"/>
    <mergeCell ref="D14:E14"/>
    <mergeCell ref="D13:E13"/>
    <mergeCell ref="C3:E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客户部娄轩</cp:lastModifiedBy>
  <cp:lastPrinted>2013-07-16T11:40:23Z</cp:lastPrinted>
  <dcterms:created xsi:type="dcterms:W3CDTF">2011-07-13T09:29:40Z</dcterms:created>
  <dcterms:modified xsi:type="dcterms:W3CDTF">2019-12-02T09:48:52Z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AdHocReviewCycleID">
    <vt:i4>-1057364530</vt:i4>
  </property>
  <property fmtid="{D5CDD505-2E9C-101B-9397-08002B2CF9AE}" pid="4" name="_EmailSubject">
    <vt:lpwstr>PR1796545-用药提醒&amp;患教H5 搭建运维</vt:lpwstr>
  </property>
  <property fmtid="{D5CDD505-2E9C-101B-9397-08002B2CF9AE}" pid="5" name="_AuthorEmail">
    <vt:lpwstr>Penny.Fang@sanofi.com</vt:lpwstr>
  </property>
  <property fmtid="{D5CDD505-2E9C-101B-9397-08002B2CF9AE}" pid="6" name="_AuthorEmailDisplayName">
    <vt:lpwstr>Fang, Penny /CN/EXT</vt:lpwstr>
  </property>
  <property fmtid="{D5CDD505-2E9C-101B-9397-08002B2CF9AE}" pid="7" name="_ReviewingToolsShownOnce">
    <vt:lpwstr/>
  </property>
</Properties>
</file>