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2020项目\赛诺菲\Frank Song\叶文\Doris\"/>
    </mc:Choice>
  </mc:AlternateContent>
  <bookViews>
    <workbookView xWindow="0" yWindow="0" windowWidth="19200" windowHeight="7215"/>
  </bookViews>
  <sheets>
    <sheet name="报价单" sheetId="1" r:id="rId1"/>
  </sheets>
  <calcPr calcId="152511"/>
</workbook>
</file>

<file path=xl/calcChain.xml><?xml version="1.0" encoding="utf-8"?>
<calcChain xmlns="http://schemas.openxmlformats.org/spreadsheetml/2006/main">
  <c r="J20" i="1" l="1"/>
  <c r="C8" i="1"/>
  <c r="C7" i="1"/>
  <c r="C6" i="1"/>
  <c r="C5" i="1"/>
  <c r="E10" i="1" l="1"/>
  <c r="J19" i="1" l="1"/>
  <c r="J21" i="1" s="1"/>
  <c r="J23" i="1" l="1"/>
  <c r="J24" i="1" s="1"/>
  <c r="J25" i="1" s="1"/>
  <c r="J27" i="1" l="1"/>
  <c r="J29" i="1" s="1"/>
  <c r="E7" i="1"/>
  <c r="J16" i="1"/>
  <c r="J17" i="1" s="1"/>
  <c r="E5" i="1" l="1"/>
  <c r="E8" i="1" l="1"/>
  <c r="E6" i="1"/>
  <c r="E9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4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4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4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<sst xmlns="http://schemas.openxmlformats.org/spreadsheetml/2006/main" count="53" uniqueCount="43">
  <si>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</si>
  <si>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</si>
  <si>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</si>
  <si>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</si>
  <si>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</si>
  <si>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</si>
  <si>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</si>
  <si>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</si>
  <si>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</si>
  <si>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</si>
  <si>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</si>
  <si>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</si>
  <si>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</si>
  <si>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Total Amount</t>
    <phoneticPr fontId="19" type="noConversion"/>
  </si>
  <si>
    <t>医学撰写</t>
    <phoneticPr fontId="19" type="noConversion"/>
  </si>
  <si>
    <t>报价</t>
    <phoneticPr fontId="19" type="noConversion"/>
  </si>
  <si>
    <t>上海麦田公共关系咨询有限公司</t>
    <phoneticPr fontId="19" type="noConversion"/>
  </si>
  <si>
    <t>电话沟通</t>
    <phoneticPr fontId="19" type="noConversion"/>
  </si>
  <si>
    <t>SA Rate Card Price</t>
    <phoneticPr fontId="17" type="noConversion"/>
  </si>
  <si>
    <t>Agency: must fill in
供应商（填入右边橘色处）</t>
    <phoneticPr fontId="19" type="noConversion"/>
  </si>
  <si>
    <t>话术-单个</t>
    <phoneticPr fontId="19" type="noConversion"/>
  </si>
  <si>
    <t>1-1</t>
    <phoneticPr fontId="19" type="noConversion"/>
  </si>
  <si>
    <t>2-1</t>
    <phoneticPr fontId="19" type="noConversion"/>
  </si>
  <si>
    <t>Subtotal</t>
    <phoneticPr fontId="19" type="noConversion"/>
  </si>
  <si>
    <t>税点：6.7687%</t>
    <phoneticPr fontId="19" type="noConversion"/>
  </si>
  <si>
    <t>3-1</t>
    <phoneticPr fontId="8" type="noConversion"/>
  </si>
  <si>
    <t>条</t>
    <phoneticPr fontId="19" type="noConversion"/>
  </si>
  <si>
    <t>最终优惠价</t>
    <phoneticPr fontId="19" type="noConversion"/>
  </si>
  <si>
    <r>
      <t xml:space="preserve">每期话术，由资深医学编辑撰写，根据医生分型传播不同内容。
包括明确话术沟通主题，确认话术流程框架，查找医学文献和相关支持材料，设置关键性沟通问题，获得有效反馈
</t>
    </r>
    <r>
      <rPr>
        <sz val="12"/>
        <color rgb="FFFF0000"/>
        <rFont val="微软雅黑"/>
        <family val="2"/>
        <charset val="134"/>
      </rPr>
      <t>波立维*3，安博诺*3，政策*6</t>
    </r>
    <phoneticPr fontId="17" type="noConversion"/>
  </si>
  <si>
    <t>时</t>
    <phoneticPr fontId="19" type="noConversion"/>
  </si>
  <si>
    <t>Medical Director</t>
    <phoneticPr fontId="19" type="noConversion"/>
  </si>
  <si>
    <t>医学支持</t>
    <phoneticPr fontId="19" type="noConversion"/>
  </si>
  <si>
    <t>患教视频医学文案</t>
    <phoneticPr fontId="19" type="noConversion"/>
  </si>
  <si>
    <t>2-2</t>
    <phoneticPr fontId="19" type="noConversion"/>
  </si>
  <si>
    <t>页</t>
    <phoneticPr fontId="19" type="noConversion"/>
  </si>
  <si>
    <t>预计25P/套，共5套</t>
    <phoneticPr fontId="19" type="noConversion"/>
  </si>
  <si>
    <t>文案支持</t>
    <phoneticPr fontId="19" type="noConversion"/>
  </si>
  <si>
    <t>软文</t>
    <phoneticPr fontId="19" type="noConversion"/>
  </si>
  <si>
    <t>文案撰写</t>
    <phoneticPr fontId="19" type="noConversion"/>
  </si>
  <si>
    <t>Copywriter，预计8时/篇，共12篇</t>
    <phoneticPr fontId="19" type="noConversion"/>
  </si>
  <si>
    <t>麦田</t>
    <phoneticPr fontId="19" type="noConversion"/>
  </si>
  <si>
    <t>知了</t>
    <phoneticPr fontId="19" type="noConversion"/>
  </si>
  <si>
    <t>医学幻灯撰写-安博诺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</si>
</sst>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8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4"/>
      <name val="Calibri"/>
      <family val="2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0" fillId="0" borderId="0"/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77">
    <xf numFmtId="0" fontId="0" fillId="0" borderId="0" xfId="0"/>
    <xf numFmtId="0" fontId="2" fillId="3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</xf>
    <xf numFmtId="0" fontId="2" fillId="3" borderId="3" xfId="15" applyFont="1" applyFill="1" applyBorder="1" applyAlignment="1">
      <alignment horizontal="center" vertical="center"/>
    </xf>
    <xf numFmtId="0" fontId="1" fillId="6" borderId="3" xfId="19" applyFont="1" applyFill="1" applyBorder="1" applyAlignment="1">
      <alignment horizontal="justify" vertical="center" wrapText="1"/>
    </xf>
    <xf numFmtId="0" fontId="21" fillId="3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10" borderId="3" xfId="0" applyFont="1" applyFill="1" applyBorder="1" applyAlignment="1">
      <alignment vertical="center"/>
    </xf>
    <xf numFmtId="178" fontId="1" fillId="10" borderId="3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77" fontId="1" fillId="0" borderId="3" xfId="2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3" xfId="15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22" fillId="11" borderId="3" xfId="0" applyNumberFormat="1" applyFont="1" applyFill="1" applyBorder="1" applyAlignment="1">
      <alignment horizontal="center" vertical="center" wrapText="1"/>
    </xf>
    <xf numFmtId="176" fontId="23" fillId="11" borderId="3" xfId="0" applyNumberFormat="1" applyFont="1" applyFill="1" applyBorder="1" applyAlignment="1">
      <alignment horizontal="center" vertical="center" wrapText="1"/>
    </xf>
    <xf numFmtId="176" fontId="23" fillId="11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4" fillId="0" borderId="3" xfId="15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176" fontId="23" fillId="12" borderId="3" xfId="0" applyNumberFormat="1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4" fillId="6" borderId="2" xfId="15" applyFont="1" applyFill="1" applyBorder="1" applyAlignment="1">
      <alignment horizontal="left" vertical="center" wrapText="1"/>
    </xf>
    <xf numFmtId="49" fontId="1" fillId="6" borderId="2" xfId="15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right" vertical="center"/>
    </xf>
    <xf numFmtId="178" fontId="24" fillId="0" borderId="3" xfId="0" applyNumberFormat="1" applyFont="1" applyFill="1" applyBorder="1" applyAlignment="1">
      <alignment horizontal="right" vertical="center"/>
    </xf>
    <xf numFmtId="43" fontId="27" fillId="13" borderId="3" xfId="2" applyNumberFormat="1" applyFont="1" applyFill="1" applyBorder="1" applyAlignment="1">
      <alignment vertical="center"/>
    </xf>
    <xf numFmtId="0" fontId="1" fillId="6" borderId="5" xfId="19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5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1" fillId="0" borderId="4" xfId="15" applyFont="1" applyBorder="1" applyAlignment="1">
      <alignment horizontal="right" vertical="center"/>
    </xf>
    <xf numFmtId="0" fontId="25" fillId="13" borderId="5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/>
    </xf>
    <xf numFmtId="0" fontId="25" fillId="13" borderId="4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0" fillId="6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常规_Sheet1" xfId="19"/>
    <cellStyle name="好_20131026　杭州無錫2日間見積もり(0929)" xfId="20"/>
    <cellStyle name="好_Meeting Request（1125 价）" xfId="8"/>
    <cellStyle name="千位分隔" xfId="2" builtinId="3"/>
    <cellStyle name="千位分隔 2" xfId="21"/>
    <cellStyle name="样式 1" xfId="22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0"/>
  <sheetViews>
    <sheetView showGridLines="0" tabSelected="1" topLeftCell="A5" zoomScale="80" zoomScaleNormal="80" workbookViewId="0">
      <selection activeCell="M29" sqref="M29"/>
    </sheetView>
  </sheetViews>
  <sheetFormatPr defaultColWidth="9" defaultRowHeight="17.25"/>
  <cols>
    <col min="1" max="1" width="9" style="20"/>
    <col min="2" max="2" width="8.5" style="20" customWidth="1"/>
    <col min="3" max="3" width="28.125" style="20" bestFit="1" customWidth="1"/>
    <col min="4" max="4" width="12.875" style="31" customWidth="1"/>
    <col min="5" max="5" width="40.5" style="31" customWidth="1"/>
    <col min="6" max="6" width="8.875" style="20" customWidth="1"/>
    <col min="7" max="8" width="8.875" style="10" customWidth="1"/>
    <col min="9" max="9" width="15.25" style="11" customWidth="1"/>
    <col min="10" max="10" width="16.5" style="11" bestFit="1" customWidth="1"/>
    <col min="11" max="11" width="20.75" style="38" customWidth="1"/>
    <col min="12" max="16384" width="9" style="20"/>
  </cols>
  <sheetData>
    <row r="2" spans="2:12" ht="22.5">
      <c r="B2" s="54" t="s">
        <v>0</v>
      </c>
      <c r="C2" s="54"/>
      <c r="D2" s="54"/>
      <c r="E2" s="54"/>
      <c r="F2" s="54"/>
    </row>
    <row r="3" spans="2:12" ht="34.5">
      <c r="B3" s="21"/>
      <c r="C3" s="22" t="s">
        <v>19</v>
      </c>
      <c r="D3" s="22"/>
      <c r="E3" s="41" t="s">
        <v>16</v>
      </c>
    </row>
    <row r="4" spans="2:12" ht="18">
      <c r="B4" s="47" t="s">
        <v>1</v>
      </c>
      <c r="C4" s="47" t="s">
        <v>2</v>
      </c>
      <c r="D4" s="47"/>
      <c r="E4" s="47" t="s">
        <v>15</v>
      </c>
    </row>
    <row r="5" spans="2:12">
      <c r="B5" s="34">
        <v>1</v>
      </c>
      <c r="C5" s="32" t="str">
        <f>C15</f>
        <v>电话沟通</v>
      </c>
      <c r="D5" s="9"/>
      <c r="E5" s="23">
        <f>J17</f>
        <v>132000</v>
      </c>
    </row>
    <row r="6" spans="2:12">
      <c r="B6" s="34">
        <v>2</v>
      </c>
      <c r="C6" s="32" t="str">
        <f>C18</f>
        <v>医学支持</v>
      </c>
      <c r="D6" s="9"/>
      <c r="E6" s="23">
        <f>J21</f>
        <v>112621</v>
      </c>
    </row>
    <row r="7" spans="2:12">
      <c r="B7" s="34">
        <v>3</v>
      </c>
      <c r="C7" s="32" t="str">
        <f>C22</f>
        <v>文案支持</v>
      </c>
      <c r="D7" s="9"/>
      <c r="E7" s="23">
        <f>J24</f>
        <v>27456</v>
      </c>
    </row>
    <row r="8" spans="2:12">
      <c r="B8" s="6">
        <v>4</v>
      </c>
      <c r="C8" s="32" t="str">
        <f>C26</f>
        <v>税 Tax</v>
      </c>
      <c r="D8" s="9"/>
      <c r="E8" s="7">
        <f>J27</f>
        <v>18416.075898999999</v>
      </c>
    </row>
    <row r="9" spans="2:12">
      <c r="B9" s="24"/>
      <c r="C9" s="32" t="s">
        <v>13</v>
      </c>
      <c r="D9" s="19"/>
      <c r="E9" s="7">
        <f>SUM(E5:E8)</f>
        <v>290493.07589899999</v>
      </c>
    </row>
    <row r="10" spans="2:12" ht="18">
      <c r="B10" s="64" t="s">
        <v>27</v>
      </c>
      <c r="C10" s="65"/>
      <c r="D10" s="66"/>
      <c r="E10" s="52">
        <f>J30</f>
        <v>288000</v>
      </c>
    </row>
    <row r="11" spans="2:12">
      <c r="B11" s="25"/>
      <c r="C11" s="26"/>
      <c r="D11" s="26"/>
      <c r="E11" s="18"/>
    </row>
    <row r="12" spans="2:12">
      <c r="B12" s="25"/>
      <c r="C12" s="27"/>
      <c r="D12" s="27"/>
      <c r="E12" s="27"/>
      <c r="F12" s="18"/>
    </row>
    <row r="13" spans="2:12" ht="30" customHeight="1">
      <c r="B13" s="73" t="s">
        <v>4</v>
      </c>
      <c r="C13" s="73"/>
      <c r="D13" s="73"/>
      <c r="E13" s="73"/>
      <c r="F13" s="73"/>
      <c r="G13" s="72"/>
      <c r="H13" s="72"/>
      <c r="I13" s="72"/>
      <c r="J13" s="72"/>
      <c r="K13" s="72"/>
    </row>
    <row r="14" spans="2:12" ht="36">
      <c r="B14" s="45" t="s">
        <v>5</v>
      </c>
      <c r="C14" s="74" t="s">
        <v>6</v>
      </c>
      <c r="D14" s="75"/>
      <c r="E14" s="76"/>
      <c r="F14" s="45" t="s">
        <v>7</v>
      </c>
      <c r="G14" s="35" t="s">
        <v>8</v>
      </c>
      <c r="H14" s="36" t="s">
        <v>9</v>
      </c>
      <c r="I14" s="37" t="s">
        <v>10</v>
      </c>
      <c r="J14" s="36" t="s">
        <v>12</v>
      </c>
      <c r="K14" s="46" t="s">
        <v>18</v>
      </c>
    </row>
    <row r="15" spans="2:12" ht="18">
      <c r="B15" s="3">
        <v>1</v>
      </c>
      <c r="C15" s="28" t="s">
        <v>17</v>
      </c>
      <c r="D15" s="28"/>
      <c r="E15" s="28"/>
      <c r="F15" s="28"/>
      <c r="G15" s="16"/>
      <c r="H15" s="16"/>
      <c r="I15" s="17"/>
      <c r="J15" s="17"/>
      <c r="K15" s="39"/>
      <c r="L15" s="20" t="s">
        <v>40</v>
      </c>
    </row>
    <row r="16" spans="2:12" ht="103.5">
      <c r="B16" s="8" t="s">
        <v>21</v>
      </c>
      <c r="C16" s="2" t="s">
        <v>20</v>
      </c>
      <c r="D16" s="2" t="s">
        <v>30</v>
      </c>
      <c r="E16" s="15" t="s">
        <v>28</v>
      </c>
      <c r="F16" s="42" t="s">
        <v>26</v>
      </c>
      <c r="G16" s="13">
        <v>12</v>
      </c>
      <c r="H16" s="13">
        <v>1</v>
      </c>
      <c r="I16" s="14">
        <v>11000</v>
      </c>
      <c r="J16" s="14">
        <f>I16*G16*H16</f>
        <v>132000</v>
      </c>
      <c r="K16" s="12"/>
    </row>
    <row r="17" spans="2:12">
      <c r="B17" s="55" t="s">
        <v>11</v>
      </c>
      <c r="C17" s="56"/>
      <c r="D17" s="56"/>
      <c r="E17" s="56"/>
      <c r="F17" s="56"/>
      <c r="G17" s="56"/>
      <c r="H17" s="56"/>
      <c r="I17" s="57"/>
      <c r="J17" s="14">
        <f>SUM(J16)</f>
        <v>132000</v>
      </c>
      <c r="K17" s="40"/>
    </row>
    <row r="18" spans="2:12" ht="18.75">
      <c r="B18" s="5">
        <v>2</v>
      </c>
      <c r="C18" s="29" t="s">
        <v>31</v>
      </c>
      <c r="D18" s="30"/>
      <c r="E18" s="30"/>
      <c r="F18" s="30"/>
      <c r="G18" s="16"/>
      <c r="H18" s="16"/>
      <c r="I18" s="17"/>
      <c r="J18" s="17"/>
      <c r="K18" s="39"/>
    </row>
    <row r="19" spans="2:12" ht="38.25" customHeight="1">
      <c r="B19" s="49" t="s">
        <v>22</v>
      </c>
      <c r="C19" s="48" t="s">
        <v>32</v>
      </c>
      <c r="D19" s="4" t="s">
        <v>14</v>
      </c>
      <c r="E19" s="53" t="s">
        <v>30</v>
      </c>
      <c r="F19" s="43" t="s">
        <v>29</v>
      </c>
      <c r="G19" s="13">
        <v>28</v>
      </c>
      <c r="H19" s="13">
        <v>2</v>
      </c>
      <c r="I19" s="14">
        <v>616</v>
      </c>
      <c r="J19" s="14">
        <f>G19*H19*I19</f>
        <v>34496</v>
      </c>
      <c r="K19" s="12">
        <v>616</v>
      </c>
      <c r="L19" s="20" t="s">
        <v>41</v>
      </c>
    </row>
    <row r="20" spans="2:12" ht="38.25" customHeight="1">
      <c r="B20" s="49" t="s">
        <v>33</v>
      </c>
      <c r="C20" s="48" t="s">
        <v>42</v>
      </c>
      <c r="D20" s="4" t="s">
        <v>14</v>
      </c>
      <c r="E20" s="53" t="s">
        <v>35</v>
      </c>
      <c r="F20" s="43" t="s">
        <v>34</v>
      </c>
      <c r="G20" s="13">
        <v>25</v>
      </c>
      <c r="H20" s="13">
        <v>5</v>
      </c>
      <c r="I20" s="14">
        <v>625</v>
      </c>
      <c r="J20" s="14">
        <f>G20*H20*I20</f>
        <v>78125</v>
      </c>
      <c r="K20" s="12">
        <v>625</v>
      </c>
      <c r="L20" s="20" t="s">
        <v>40</v>
      </c>
    </row>
    <row r="21" spans="2:12">
      <c r="B21" s="55" t="s">
        <v>11</v>
      </c>
      <c r="C21" s="56"/>
      <c r="D21" s="56"/>
      <c r="E21" s="56"/>
      <c r="F21" s="56"/>
      <c r="G21" s="56"/>
      <c r="H21" s="56"/>
      <c r="I21" s="57"/>
      <c r="J21" s="14">
        <f>SUM(J19:J20)</f>
        <v>112621</v>
      </c>
      <c r="K21" s="40"/>
    </row>
    <row r="22" spans="2:12" ht="18">
      <c r="B22" s="1">
        <v>3</v>
      </c>
      <c r="C22" s="29" t="s">
        <v>36</v>
      </c>
      <c r="D22" s="29"/>
      <c r="E22" s="29"/>
      <c r="F22" s="29"/>
      <c r="G22" s="16"/>
      <c r="H22" s="16"/>
      <c r="I22" s="17"/>
      <c r="J22" s="17"/>
      <c r="K22" s="39"/>
    </row>
    <row r="23" spans="2:12" ht="34.5" customHeight="1">
      <c r="B23" s="33" t="s">
        <v>25</v>
      </c>
      <c r="C23" s="2" t="s">
        <v>37</v>
      </c>
      <c r="D23" s="4" t="s">
        <v>38</v>
      </c>
      <c r="E23" s="15" t="s">
        <v>39</v>
      </c>
      <c r="F23" s="44" t="s">
        <v>29</v>
      </c>
      <c r="G23" s="13">
        <v>8</v>
      </c>
      <c r="H23" s="13">
        <v>12</v>
      </c>
      <c r="I23" s="14">
        <v>286</v>
      </c>
      <c r="J23" s="14">
        <f t="shared" ref="J23" si="0">I23*G23*H23</f>
        <v>27456</v>
      </c>
      <c r="K23" s="12">
        <v>286</v>
      </c>
      <c r="L23" s="20" t="s">
        <v>41</v>
      </c>
    </row>
    <row r="24" spans="2:12">
      <c r="B24" s="55" t="s">
        <v>11</v>
      </c>
      <c r="C24" s="56"/>
      <c r="D24" s="56"/>
      <c r="E24" s="56"/>
      <c r="F24" s="56"/>
      <c r="G24" s="13"/>
      <c r="H24" s="13"/>
      <c r="I24" s="14"/>
      <c r="J24" s="14">
        <f>SUM(J23)</f>
        <v>27456</v>
      </c>
      <c r="K24" s="40"/>
    </row>
    <row r="25" spans="2:12">
      <c r="B25" s="70" t="s">
        <v>23</v>
      </c>
      <c r="C25" s="71"/>
      <c r="D25" s="71"/>
      <c r="E25" s="71"/>
      <c r="F25" s="71"/>
      <c r="G25" s="13"/>
      <c r="H25" s="13"/>
      <c r="I25" s="14"/>
      <c r="J25" s="14">
        <f>J24+J21+J17</f>
        <v>272077</v>
      </c>
      <c r="K25" s="40"/>
    </row>
    <row r="26" spans="2:12" ht="18">
      <c r="B26" s="1">
        <v>4</v>
      </c>
      <c r="C26" s="29" t="s">
        <v>3</v>
      </c>
      <c r="D26" s="29" t="s">
        <v>24</v>
      </c>
      <c r="E26" s="29"/>
      <c r="F26" s="29"/>
      <c r="G26" s="16"/>
      <c r="H26" s="16"/>
      <c r="I26" s="17"/>
      <c r="J26" s="17"/>
      <c r="K26" s="39"/>
    </row>
    <row r="27" spans="2:12">
      <c r="B27" s="70" t="s">
        <v>11</v>
      </c>
      <c r="C27" s="71"/>
      <c r="D27" s="71"/>
      <c r="E27" s="71"/>
      <c r="F27" s="71"/>
      <c r="G27" s="13"/>
      <c r="H27" s="13"/>
      <c r="I27" s="14"/>
      <c r="J27" s="12">
        <f>J25*6.7687%</f>
        <v>18416.075898999999</v>
      </c>
      <c r="K27" s="12"/>
    </row>
    <row r="28" spans="2:12" ht="18">
      <c r="B28" s="67"/>
      <c r="C28" s="68"/>
      <c r="D28" s="68"/>
      <c r="E28" s="68"/>
      <c r="F28" s="69"/>
      <c r="G28" s="16"/>
      <c r="H28" s="16"/>
      <c r="I28" s="17"/>
      <c r="J28" s="17"/>
      <c r="K28" s="39"/>
    </row>
    <row r="29" spans="2:12" ht="18">
      <c r="B29" s="61" t="s">
        <v>13</v>
      </c>
      <c r="C29" s="62"/>
      <c r="D29" s="62"/>
      <c r="E29" s="62"/>
      <c r="F29" s="62"/>
      <c r="G29" s="62"/>
      <c r="H29" s="62"/>
      <c r="I29" s="63"/>
      <c r="J29" s="50">
        <f>J25+J27</f>
        <v>290493.07589899999</v>
      </c>
      <c r="K29" s="50"/>
    </row>
    <row r="30" spans="2:12" ht="21">
      <c r="B30" s="58" t="s">
        <v>27</v>
      </c>
      <c r="C30" s="59"/>
      <c r="D30" s="59"/>
      <c r="E30" s="59"/>
      <c r="F30" s="59"/>
      <c r="G30" s="59"/>
      <c r="H30" s="59"/>
      <c r="I30" s="60"/>
      <c r="J30" s="51">
        <v>288000</v>
      </c>
      <c r="K30" s="12"/>
    </row>
  </sheetData>
  <mergeCells count="13">
    <mergeCell ref="B2:F2"/>
    <mergeCell ref="B17:I17"/>
    <mergeCell ref="B21:I21"/>
    <mergeCell ref="B30:I30"/>
    <mergeCell ref="B29:I29"/>
    <mergeCell ref="B10:D10"/>
    <mergeCell ref="B28:F28"/>
    <mergeCell ref="B27:F27"/>
    <mergeCell ref="B24:F24"/>
    <mergeCell ref="B25:F25"/>
    <mergeCell ref="G13:K13"/>
    <mergeCell ref="B13:F13"/>
    <mergeCell ref="C14:E14"/>
  </mergeCells>
  <phoneticPr fontId="19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UBSS073 陈琍 Lily Chen</cp:lastModifiedBy>
  <dcterms:created xsi:type="dcterms:W3CDTF">2014-02-12T08:04:00Z</dcterms:created>
  <dcterms:modified xsi:type="dcterms:W3CDTF">2020-03-04T04:13:31Z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