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总价" sheetId="1" r:id="rId4"/>
    <sheet name="护理论坛-成都站报价" sheetId="2" r:id="rId5"/>
    <sheet name="护理论坛02站报价" sheetId="3" r:id="rId6"/>
    <sheet name="护理论坛03站报价" sheetId="4" r:id="rId7"/>
    <sheet name="护理论坛04站报价" sheetId="5" r:id="rId8"/>
  </sheets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C23" authorId="0">
      <text>
        <r>
          <rPr>
            <sz val="11"/>
            <color indexed="8"/>
            <rFont val="Helvetica Neue"/>
          </rPr>
          <t>Peng, Emily PH/CN:
详细计算单位描述，例如：平米，个，人，台，天</t>
        </r>
      </text>
    </comment>
    <comment ref="D23" authorId="0">
      <text>
        <r>
          <rPr>
            <sz val="11"/>
            <color indexed="8"/>
            <rFont val="Helvetica Neue"/>
          </rPr>
          <t>Peng, Emily PH/CN:
如计算单位是平米，请将平米数填写在此处</t>
        </r>
      </text>
    </comment>
    <comment ref="E23" authorId="1">
      <text>
        <r>
          <rPr>
            <sz val="11"/>
            <color indexed="8"/>
            <rFont val="Helvetica Neue"/>
          </rPr>
          <t xml:space="preserve">CNHaoY:
 如计算单位为个/台/天/人，请将具体数量填写在此 </t>
        </r>
      </text>
    </comment>
    <comment ref="F23" authorId="0">
      <text>
        <r>
          <rPr>
            <sz val="11"/>
            <color indexed="8"/>
            <rFont val="Helvetica Neue"/>
          </rPr>
          <t>Peng, Emily PH/CN:
使用次数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C23" authorId="0">
      <text>
        <r>
          <rPr>
            <sz val="11"/>
            <color indexed="8"/>
            <rFont val="Helvetica Neue"/>
          </rPr>
          <t>Peng, Emily PH/CN:
详细计算单位描述，例如：平米，个，人，台，天</t>
        </r>
      </text>
    </comment>
    <comment ref="D23" authorId="0">
      <text>
        <r>
          <rPr>
            <sz val="11"/>
            <color indexed="8"/>
            <rFont val="Helvetica Neue"/>
          </rPr>
          <t>Peng, Emily PH/CN:
如计算单位是平米，请将平米数填写在此处</t>
        </r>
      </text>
    </comment>
    <comment ref="E23" authorId="1">
      <text>
        <r>
          <rPr>
            <sz val="11"/>
            <color indexed="8"/>
            <rFont val="Helvetica Neue"/>
          </rPr>
          <t xml:space="preserve">CNHaoY:
 如计算单位为个/台/天/人，请将具体数量填写在此 </t>
        </r>
      </text>
    </comment>
    <comment ref="F23" authorId="0">
      <text>
        <r>
          <rPr>
            <sz val="11"/>
            <color indexed="8"/>
            <rFont val="Helvetica Neue"/>
          </rPr>
          <t>Peng, Emily PH/CN:
使用次数</t>
        </r>
      </text>
    </comment>
  </commentList>
</comments>
</file>

<file path=xl/comments3.xml><?xml version="1.0" encoding="utf-8"?>
<comments xmlns="http://schemas.openxmlformats.org/spreadsheetml/2006/main">
  <authors>
    <author>Peng, Emily PH/CN</author>
    <author>CNHaoY</author>
  </authors>
  <commentList>
    <comment ref="C23" authorId="0">
      <text>
        <r>
          <rPr>
            <sz val="11"/>
            <color indexed="8"/>
            <rFont val="Helvetica Neue"/>
          </rPr>
          <t>Peng, Emily PH/CN:
详细计算单位描述，例如：平米，个，人，台，天</t>
        </r>
      </text>
    </comment>
    <comment ref="D23" authorId="0">
      <text>
        <r>
          <rPr>
            <sz val="11"/>
            <color indexed="8"/>
            <rFont val="Helvetica Neue"/>
          </rPr>
          <t>Peng, Emily PH/CN:
如计算单位是平米，请将平米数填写在此处</t>
        </r>
      </text>
    </comment>
    <comment ref="E23" authorId="1">
      <text>
        <r>
          <rPr>
            <sz val="11"/>
            <color indexed="8"/>
            <rFont val="Helvetica Neue"/>
          </rPr>
          <t xml:space="preserve">CNHaoY:
 如计算单位为个/台/天/人，请将具体数量填写在此 </t>
        </r>
      </text>
    </comment>
    <comment ref="F23" authorId="0">
      <text>
        <r>
          <rPr>
            <sz val="11"/>
            <color indexed="8"/>
            <rFont val="Helvetica Neue"/>
          </rPr>
          <t>Peng, Emily PH/CN:
使用次数</t>
        </r>
      </text>
    </comment>
  </commentList>
</comments>
</file>

<file path=xl/comments4.xml><?xml version="1.0" encoding="utf-8"?>
<comments xmlns="http://schemas.openxmlformats.org/spreadsheetml/2006/main">
  <authors>
    <author>Peng, Emily PH/CN</author>
    <author>CNHaoY</author>
  </authors>
  <commentList>
    <comment ref="C23" authorId="0">
      <text>
        <r>
          <rPr>
            <sz val="11"/>
            <color indexed="8"/>
            <rFont val="Helvetica Neue"/>
          </rPr>
          <t>Peng, Emily PH/CN:
详细计算单位描述，例如：平米，个，人，台，天</t>
        </r>
      </text>
    </comment>
    <comment ref="D23" authorId="0">
      <text>
        <r>
          <rPr>
            <sz val="11"/>
            <color indexed="8"/>
            <rFont val="Helvetica Neue"/>
          </rPr>
          <t>Peng, Emily PH/CN:
如计算单位是平米，请将平米数填写在此处</t>
        </r>
      </text>
    </comment>
    <comment ref="E23" authorId="1">
      <text>
        <r>
          <rPr>
            <sz val="11"/>
            <color indexed="8"/>
            <rFont val="Helvetica Neue"/>
          </rPr>
          <t xml:space="preserve">CNHaoY:
 如计算单位为个/台/天/人，请将具体数量填写在此 </t>
        </r>
      </text>
    </comment>
    <comment ref="F23" authorId="0">
      <text>
        <r>
          <rPr>
            <sz val="11"/>
            <color indexed="8"/>
            <rFont val="Helvetica Neue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<sst xmlns="http://schemas.openxmlformats.org/spreadsheetml/2006/main" uniqueCount="144">
  <si>
    <t>中华医学会肾脏病学分会2019年血液净化论坛</t>
  </si>
  <si>
    <t>日期</t>
  </si>
  <si>
    <t>内容</t>
  </si>
  <si>
    <t>地点</t>
  </si>
  <si>
    <t>会议酒店</t>
  </si>
  <si>
    <t>报价费用</t>
  </si>
  <si>
    <t>诺维乐护理论坛</t>
  </si>
  <si>
    <t>成都</t>
  </si>
  <si>
    <t>成都假日酒店</t>
  </si>
  <si>
    <t>暂定</t>
  </si>
  <si>
    <t>总价</t>
  </si>
  <si>
    <t>护理论坛-成都站报价</t>
  </si>
  <si>
    <r>
      <rPr>
        <sz val="12"/>
        <color indexed="8"/>
        <rFont val="Arial"/>
      </rPr>
      <t xml:space="preserve">Agency: must fill in
</t>
    </r>
    <r>
      <rPr>
        <sz val="12"/>
        <color indexed="8"/>
        <rFont val="微软雅黑"/>
      </rPr>
      <t>供应商（填入右边橘色处）</t>
    </r>
  </si>
  <si>
    <t>上海麦田公共关系咨询有限公司</t>
  </si>
  <si>
    <t>Item</t>
  </si>
  <si>
    <r>
      <rPr>
        <b val="1"/>
        <sz val="12"/>
        <color indexed="9"/>
        <rFont val="Arial"/>
      </rPr>
      <t>Descripation</t>
    </r>
    <r>
      <rPr>
        <b val="1"/>
        <sz val="12"/>
        <color indexed="9"/>
        <rFont val="微软雅黑"/>
      </rPr>
      <t>描述</t>
    </r>
  </si>
  <si>
    <t>Quotation
报价</t>
  </si>
  <si>
    <t>Quotation
更新报价</t>
  </si>
  <si>
    <r>
      <rPr>
        <sz val="12"/>
        <color indexed="8"/>
        <rFont val="微软雅黑"/>
      </rPr>
      <t>会议活动策划</t>
    </r>
    <r>
      <rPr>
        <sz val="12"/>
        <color indexed="8"/>
        <rFont val="Arial"/>
      </rPr>
      <t xml:space="preserve"> Meeting\Event Design</t>
    </r>
  </si>
  <si>
    <r>
      <rPr>
        <sz val="12"/>
        <color indexed="8"/>
        <rFont val="微软雅黑"/>
      </rPr>
      <t>背景板制作</t>
    </r>
    <r>
      <rPr>
        <sz val="12"/>
        <color indexed="8"/>
        <rFont val="Arial"/>
      </rPr>
      <t xml:space="preserve"> Back Drop</t>
    </r>
  </si>
  <si>
    <r>
      <rPr>
        <sz val="12"/>
        <color indexed="8"/>
        <rFont val="微软雅黑"/>
      </rPr>
      <t>标准展示用品制作</t>
    </r>
    <r>
      <rPr>
        <sz val="12"/>
        <color indexed="8"/>
        <rFont val="Arial"/>
      </rPr>
      <t xml:space="preserve"> Standard Displayed Tools</t>
    </r>
  </si>
  <si>
    <r>
      <rPr>
        <sz val="12"/>
        <color indexed="8"/>
        <rFont val="微软雅黑"/>
      </rPr>
      <t>会议用材料制作</t>
    </r>
    <r>
      <rPr>
        <sz val="12"/>
        <color indexed="8"/>
        <rFont val="Arial"/>
      </rPr>
      <t xml:space="preserve"> Meeting Material</t>
    </r>
  </si>
  <si>
    <r>
      <rPr>
        <sz val="12"/>
        <color indexed="8"/>
        <rFont val="微软雅黑"/>
      </rPr>
      <t>视频文件制作</t>
    </r>
    <r>
      <rPr>
        <sz val="12"/>
        <color indexed="8"/>
        <rFont val="Arial"/>
      </rPr>
      <t xml:space="preserve">  Opening/Introduction Video Production</t>
    </r>
  </si>
  <si>
    <r>
      <rPr>
        <sz val="12"/>
        <color indexed="8"/>
        <rFont val="微软雅黑"/>
      </rPr>
      <t>音响设备</t>
    </r>
    <r>
      <rPr>
        <sz val="12"/>
        <color indexed="8"/>
        <rFont val="Arial"/>
      </rPr>
      <t>AV</t>
    </r>
  </si>
  <si>
    <r>
      <rPr>
        <sz val="12"/>
        <color indexed="8"/>
        <rFont val="微软雅黑"/>
      </rPr>
      <t>电工</t>
    </r>
    <r>
      <rPr>
        <sz val="12"/>
        <color indexed="8"/>
        <rFont val="Arial"/>
      </rPr>
      <t>Electrical Works</t>
    </r>
  </si>
  <si>
    <r>
      <rPr>
        <sz val="12"/>
        <color indexed="8"/>
        <rFont val="微软雅黑"/>
      </rPr>
      <t>进、撤展人工费</t>
    </r>
    <r>
      <rPr>
        <sz val="12"/>
        <color indexed="8"/>
        <rFont val="Arial"/>
      </rPr>
      <t xml:space="preserve"> Construction &amp; Dismantling</t>
    </r>
  </si>
  <si>
    <r>
      <rPr>
        <sz val="12"/>
        <color indexed="8"/>
        <rFont val="微软雅黑"/>
      </rPr>
      <t>摄影摄像</t>
    </r>
    <r>
      <rPr>
        <sz val="12"/>
        <color indexed="8"/>
        <rFont val="Arial"/>
      </rPr>
      <t xml:space="preserve"> Shoot/Photograph</t>
    </r>
  </si>
  <si>
    <r>
      <rPr>
        <sz val="12"/>
        <color indexed="8"/>
        <rFont val="微软雅黑"/>
      </rPr>
      <t>对于活动支持或项目执行上人员收费（天）</t>
    </r>
    <r>
      <rPr>
        <sz val="12"/>
        <color indexed="8"/>
        <rFont val="Arial"/>
      </rPr>
      <t>project management</t>
    </r>
  </si>
  <si>
    <r>
      <rPr>
        <sz val="12"/>
        <color indexed="8"/>
        <rFont val="微软雅黑"/>
      </rPr>
      <t>人员差旅</t>
    </r>
    <r>
      <rPr>
        <sz val="12"/>
        <color indexed="8"/>
        <rFont val="Arial"/>
      </rPr>
      <t>travel</t>
    </r>
  </si>
  <si>
    <r>
      <rPr>
        <sz val="12"/>
        <color indexed="8"/>
        <rFont val="微软雅黑"/>
      </rPr>
      <t>游戏设备制作及租赁</t>
    </r>
    <r>
      <rPr>
        <sz val="12"/>
        <color indexed="8"/>
        <rFont val="Arial"/>
      </rPr>
      <t xml:space="preserve"> Equipment Rents</t>
    </r>
  </si>
  <si>
    <r>
      <rPr>
        <sz val="12"/>
        <color indexed="8"/>
        <rFont val="微软雅黑"/>
      </rPr>
      <t>其他</t>
    </r>
    <r>
      <rPr>
        <sz val="12"/>
        <color indexed="8"/>
        <rFont val="Arial"/>
      </rPr>
      <t xml:space="preserve"> Others</t>
    </r>
  </si>
  <si>
    <r>
      <rPr>
        <sz val="12"/>
        <color indexed="8"/>
        <rFont val="微软雅黑"/>
      </rPr>
      <t>税</t>
    </r>
    <r>
      <rPr>
        <sz val="12"/>
        <color indexed="8"/>
        <rFont val="Arial"/>
      </rPr>
      <t xml:space="preserve"> Tax</t>
    </r>
  </si>
  <si>
    <r>
      <rPr>
        <sz val="12"/>
        <color indexed="8"/>
        <rFont val="微软雅黑"/>
      </rPr>
      <t>总计</t>
    </r>
    <r>
      <rPr>
        <sz val="12"/>
        <color indexed="8"/>
        <rFont val="Arial"/>
      </rPr>
      <t xml:space="preserve"> Total</t>
    </r>
  </si>
  <si>
    <r>
      <rPr>
        <sz val="16"/>
        <color indexed="8"/>
        <rFont val="微软雅黑"/>
      </rPr>
      <t>报价明细表</t>
    </r>
    <r>
      <rPr>
        <sz val="16"/>
        <color indexed="8"/>
        <rFont val="Arial"/>
      </rPr>
      <t xml:space="preserve"> Quotation Breakdown</t>
    </r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</si>
  <si>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</si>
  <si>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</si>
  <si>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</si>
  <si>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</si>
  <si>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</si>
  <si>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</si>
  <si>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</si>
  <si>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</si>
  <si>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</si>
  <si>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r>
      <rPr>
        <b val="1"/>
        <sz val="12"/>
        <color indexed="8"/>
        <rFont val="Arial"/>
      </rPr>
      <t>会议活动策划 Meeting\Event Design</t>
    </r>
  </si>
  <si>
    <t>1-1</t>
  </si>
  <si>
    <t>背景板设计（不分材质和类型，包含易拉宝、X型展架、KT板等设计；设计包含画面中的文字编辑）</t>
  </si>
  <si>
    <t>套</t>
  </si>
  <si>
    <t>Total</t>
  </si>
  <si>
    <r>
      <rPr>
        <b val="1"/>
        <sz val="12"/>
        <color indexed="8"/>
        <rFont val="Arial"/>
      </rPr>
      <t>背景板制作 Back Drop</t>
    </r>
  </si>
  <si>
    <t>2-1</t>
  </si>
  <si>
    <t>签到处背景板 20CM见方专用桁架（双面）</t>
  </si>
  <si>
    <t>㎡</t>
  </si>
  <si>
    <t>4*3m</t>
  </si>
  <si>
    <t>预估尺寸</t>
  </si>
  <si>
    <t>2-2</t>
  </si>
  <si>
    <t>签到处背景板 白底宝丽布（双面）</t>
  </si>
  <si>
    <t>2-3</t>
  </si>
  <si>
    <t>会场背景板 20CM见方专用桁架（双面）</t>
  </si>
  <si>
    <t>2-4</t>
  </si>
  <si>
    <t>会场背景板 白底宝丽布（双面）</t>
  </si>
  <si>
    <t>地毯</t>
  </si>
  <si>
    <t>Total.</t>
  </si>
  <si>
    <r>
      <rPr>
        <b val="1"/>
        <sz val="12"/>
        <color indexed="8"/>
        <rFont val="微软雅黑"/>
      </rPr>
      <t>标准展示用品制作</t>
    </r>
    <r>
      <rPr>
        <b val="1"/>
        <sz val="12"/>
        <color indexed="8"/>
        <rFont val="Arial"/>
      </rPr>
      <t xml:space="preserve"> Standard Displayed Tools</t>
    </r>
  </si>
  <si>
    <t>3-1</t>
  </si>
  <si>
    <r>
      <rPr>
        <sz val="12"/>
        <color indexed="8"/>
        <rFont val="Arial"/>
      </rPr>
      <t>X</t>
    </r>
    <r>
      <rPr>
        <sz val="12"/>
        <color indexed="8"/>
        <rFont val="微软雅黑"/>
      </rPr>
      <t>展架（会议室指引，签到区，日程）</t>
    </r>
  </si>
  <si>
    <t>个</t>
  </si>
  <si>
    <t>1.2m×2m</t>
  </si>
  <si>
    <r>
      <rPr>
        <b val="1"/>
        <sz val="12"/>
        <color indexed="8"/>
        <rFont val="微软雅黑"/>
      </rPr>
      <t>会议用材料制作</t>
    </r>
    <r>
      <rPr>
        <b val="1"/>
        <sz val="12"/>
        <color indexed="8"/>
        <rFont val="Arial"/>
      </rPr>
      <t xml:space="preserve"> Meeting Material</t>
    </r>
  </si>
  <si>
    <r>
      <rPr>
        <b val="1"/>
        <sz val="12"/>
        <color indexed="8"/>
        <rFont val="Arial"/>
      </rPr>
      <t>视频文件制作  Opening/Introduction Video Production</t>
    </r>
  </si>
  <si>
    <r>
      <rPr>
        <b val="1"/>
        <sz val="12"/>
        <color indexed="8"/>
        <rFont val="Arial"/>
      </rPr>
      <t>音响设备AV</t>
    </r>
  </si>
  <si>
    <t>6-1</t>
  </si>
  <si>
    <t>投影仪（松下SLX12000ml）</t>
  </si>
  <si>
    <t>台</t>
  </si>
  <si>
    <t>因为当地没有Panasonic  PT-FRZ98C (10000流明DLP激光投影机）
用流明更高的设备代替</t>
  </si>
  <si>
    <t>6-2</t>
  </si>
  <si>
    <r>
      <rPr>
        <sz val="12"/>
        <color indexed="8"/>
        <rFont val="微软雅黑"/>
      </rPr>
      <t>广角镜头LENS（BARCO TLD HB  0.8x WIDE ANGLE LENS）</t>
    </r>
  </si>
  <si>
    <t>6-3</t>
  </si>
  <si>
    <t>投影幕布</t>
  </si>
  <si>
    <r>
      <rPr>
        <sz val="12"/>
        <color indexed="8"/>
        <rFont val="Arial"/>
      </rPr>
      <t>200</t>
    </r>
    <r>
      <rPr>
        <sz val="12"/>
        <color indexed="8"/>
        <rFont val="宋体"/>
      </rPr>
      <t>寸</t>
    </r>
  </si>
  <si>
    <t>6-4</t>
  </si>
  <si>
    <t>液晶显示器LCD（PHILIPS 19"）</t>
  </si>
  <si>
    <t>6-5</t>
  </si>
  <si>
    <t>无缝切换器（Barco/Folsom Encore ImagePRO-HD）</t>
  </si>
  <si>
    <t>6-6</t>
  </si>
  <si>
    <t>全频音箱</t>
  </si>
  <si>
    <t>6-7</t>
  </si>
  <si>
    <t>无线手持</t>
  </si>
  <si>
    <t>6-8</t>
  </si>
  <si>
    <r>
      <rPr>
        <sz val="12"/>
        <color indexed="8"/>
        <rFont val="微软雅黑"/>
      </rPr>
      <t>Wireless Headset MIC无线头戴麦</t>
    </r>
  </si>
  <si>
    <t>6-9</t>
  </si>
  <si>
    <t>鹅颈麦</t>
  </si>
  <si>
    <t>6-10</t>
  </si>
  <si>
    <t>数字调音台</t>
  </si>
  <si>
    <t>6-11</t>
  </si>
  <si>
    <t>SIGNAL AMPLIFIER 信号放大器</t>
  </si>
  <si>
    <t>6-12</t>
  </si>
  <si>
    <r>
      <rPr>
        <sz val="12"/>
        <color indexed="8"/>
        <rFont val="微软雅黑"/>
      </rPr>
      <t>配套线材</t>
    </r>
    <r>
      <rPr>
        <sz val="12"/>
        <color indexed="8"/>
        <rFont val="Arial"/>
      </rPr>
      <t xml:space="preserve"> </t>
    </r>
    <r>
      <rPr>
        <sz val="12"/>
        <color indexed="8"/>
        <rFont val="微软雅黑"/>
      </rPr>
      <t>电源箱、电源线及其他信号线等</t>
    </r>
  </si>
  <si>
    <r>
      <rPr>
        <sz val="12"/>
        <color indexed="8"/>
        <rFont val="微软雅黑"/>
      </rPr>
      <t>其他</t>
    </r>
  </si>
  <si>
    <t>6-13</t>
  </si>
  <si>
    <r>
      <rPr>
        <sz val="12"/>
        <color indexed="8"/>
        <rFont val="微软雅黑"/>
      </rPr>
      <t>笔记本电脑</t>
    </r>
  </si>
  <si>
    <t>6-14</t>
  </si>
  <si>
    <t>翻页笔</t>
  </si>
  <si>
    <t>6-15</t>
  </si>
  <si>
    <t>Video Technician 图像技师（国内技术人员）</t>
  </si>
  <si>
    <t>人/次（8小时）</t>
  </si>
  <si>
    <t>6-16</t>
  </si>
  <si>
    <t>Sound Technician  音响技师（国内技术人员）</t>
  </si>
  <si>
    <r>
      <rPr>
        <b val="1"/>
        <sz val="12"/>
        <color indexed="8"/>
        <rFont val="Arial"/>
      </rPr>
      <t>电工Electrical Works</t>
    </r>
  </si>
  <si>
    <t>7-1</t>
  </si>
  <si>
    <t>电工（照明设备及用电线路等)</t>
  </si>
  <si>
    <r>
      <rPr>
        <b val="1"/>
        <sz val="12"/>
        <color indexed="8"/>
        <rFont val="Arial"/>
      </rPr>
      <t>进、撤展人工费 Construction &amp; Dismantling</t>
    </r>
  </si>
  <si>
    <t>8-1</t>
  </si>
  <si>
    <t>安装拆场人工费</t>
  </si>
  <si>
    <t>人/工</t>
  </si>
  <si>
    <t>8-2</t>
  </si>
  <si>
    <t>搭建运输（工厂-酒店运输费）（往返）</t>
  </si>
  <si>
    <t>次</t>
  </si>
  <si>
    <t>8-3</t>
  </si>
  <si>
    <t>AV运输（工厂-酒店运输费）（往返）</t>
  </si>
  <si>
    <r>
      <rPr>
        <b val="1"/>
        <sz val="12"/>
        <color indexed="8"/>
        <rFont val="Arial"/>
      </rPr>
      <t>摄影摄像 Shoot/Photograph</t>
    </r>
  </si>
  <si>
    <r>
      <rPr>
        <b val="1"/>
        <sz val="12"/>
        <color indexed="8"/>
        <rFont val="Arial"/>
      </rPr>
      <t>对于活动支持或项目执行上人员收费（天）project management</t>
    </r>
  </si>
  <si>
    <t>10-1</t>
  </si>
  <si>
    <t xml:space="preserve">项目经理 </t>
  </si>
  <si>
    <t>人/天</t>
  </si>
  <si>
    <r>
      <rPr>
        <b val="1"/>
        <sz val="12"/>
        <color indexed="8"/>
        <rFont val="Arial"/>
      </rPr>
      <t>人员差旅travel</t>
    </r>
  </si>
  <si>
    <t>11-1</t>
  </si>
  <si>
    <t>当地餐饮、交通、通讯补贴</t>
  </si>
  <si>
    <t>11-3</t>
  </si>
  <si>
    <t>机票</t>
  </si>
  <si>
    <t>人次</t>
  </si>
  <si>
    <t>其他</t>
  </si>
  <si>
    <r>
      <rPr>
        <b val="1"/>
        <sz val="12"/>
        <color indexed="8"/>
        <rFont val="Arial"/>
      </rPr>
      <t>游戏设备制作及租赁 Equipment Rents</t>
    </r>
  </si>
  <si>
    <r>
      <rPr>
        <b val="1"/>
        <sz val="12"/>
        <color indexed="8"/>
        <rFont val="微软雅黑"/>
      </rPr>
      <t>其他</t>
    </r>
  </si>
  <si>
    <r>
      <rPr>
        <b val="1"/>
        <sz val="12"/>
        <color indexed="8"/>
        <rFont val="Arial"/>
      </rPr>
      <t xml:space="preserve">    </t>
    </r>
    <r>
      <rPr>
        <sz val="12"/>
        <color indexed="8"/>
        <rFont val="宋体"/>
      </rPr>
      <t>小计（</t>
    </r>
    <r>
      <rPr>
        <b val="1"/>
        <sz val="12"/>
        <color indexed="8"/>
        <rFont val="Arial"/>
      </rPr>
      <t>net)</t>
    </r>
  </si>
  <si>
    <r>
      <rPr>
        <b val="1"/>
        <sz val="12"/>
        <color indexed="8"/>
        <rFont val="微软雅黑"/>
      </rPr>
      <t>税</t>
    </r>
    <r>
      <rPr>
        <b val="1"/>
        <sz val="12"/>
        <color indexed="8"/>
        <rFont val="Arial"/>
      </rPr>
      <t xml:space="preserve"> Tax</t>
    </r>
  </si>
  <si>
    <t>Total Amount</t>
  </si>
  <si>
    <t>护理论坛-02站报价</t>
  </si>
  <si>
    <t>4-1</t>
  </si>
  <si>
    <t>邀请函</t>
  </si>
  <si>
    <r>
      <rPr>
        <sz val="12"/>
        <color indexed="8"/>
        <rFont val="Arial"/>
      </rPr>
      <t>A4</t>
    </r>
    <r>
      <rPr>
        <sz val="12"/>
        <color indexed="8"/>
        <rFont val="宋体"/>
      </rPr>
      <t>对折</t>
    </r>
  </si>
  <si>
    <t>11-2</t>
  </si>
  <si>
    <t>住宿</t>
  </si>
  <si>
    <t>护理论坛-03站报价</t>
  </si>
  <si>
    <t>护理论坛-04站报价</t>
  </si>
</sst>
</file>

<file path=xl/styles.xml><?xml version="1.0" encoding="utf-8"?>
<styleSheet xmlns="http://schemas.openxmlformats.org/spreadsheetml/2006/main">
  <numFmts count="9">
    <numFmt numFmtId="0" formatCode="General"/>
    <numFmt numFmtId="59" formatCode="yyyy&quot;年&quot;m&quot;月&quot;d&quot;日&quot;"/>
    <numFmt numFmtId="60" formatCode="#,##0.00&quot; &quot;;&quot;-&quot;#,##0.00&quot; &quot;"/>
    <numFmt numFmtId="61" formatCode="&quot; &quot;* #,##0.00&quot; &quot;;&quot; &quot;* (#,##0.00);&quot; &quot;* &quot;-&quot;??&quot; &quot;"/>
    <numFmt numFmtId="62" formatCode="&quot; &quot;* #,##0.00&quot; &quot;;&quot; &quot;* &quot;-&quot;#,##0.00&quot; &quot;;&quot; &quot;* &quot;-&quot;??&quot; &quot;"/>
    <numFmt numFmtId="63" formatCode="0&quot; &quot;;(0)"/>
    <numFmt numFmtId="64" formatCode="#,##0.00&quot; &quot;"/>
    <numFmt numFmtId="65" formatCode="#,##0.00&quot; &quot;;(#,##0.00)"/>
    <numFmt numFmtId="66" formatCode="0.00&quot; &quot;"/>
  </numFmts>
  <fonts count="24">
    <font>
      <sz val="12"/>
      <color indexed="8"/>
      <name val="宋体"/>
    </font>
    <font>
      <sz val="12"/>
      <color indexed="8"/>
      <name val="Helvetica Neue"/>
    </font>
    <font>
      <sz val="15"/>
      <color indexed="8"/>
      <name val="宋体"/>
    </font>
    <font>
      <sz val="22"/>
      <color indexed="8"/>
      <name val="宋体"/>
    </font>
    <font>
      <sz val="11"/>
      <color indexed="8"/>
      <name val="微软雅黑"/>
    </font>
    <font>
      <b val="1"/>
      <u val="single"/>
      <sz val="12"/>
      <color indexed="8"/>
      <name val="微软雅黑"/>
    </font>
    <font>
      <sz val="12"/>
      <color indexed="8"/>
      <name val="Arial"/>
    </font>
    <font>
      <sz val="12"/>
      <color indexed="8"/>
      <name val="微软雅黑"/>
    </font>
    <font>
      <sz val="18"/>
      <color indexed="8"/>
      <name val="微软雅黑"/>
    </font>
    <font>
      <sz val="10"/>
      <color indexed="8"/>
      <name val="微软雅黑"/>
    </font>
    <font>
      <b val="1"/>
      <sz val="12"/>
      <color indexed="9"/>
      <name val="Arial"/>
    </font>
    <font>
      <b val="1"/>
      <sz val="12"/>
      <color indexed="9"/>
      <name val="微软雅黑"/>
    </font>
    <font>
      <b val="1"/>
      <sz val="10"/>
      <color indexed="12"/>
      <name val="Arial"/>
    </font>
    <font>
      <sz val="10"/>
      <color indexed="12"/>
      <name val="Arial"/>
    </font>
    <font>
      <sz val="14"/>
      <color indexed="8"/>
      <name val="宋体"/>
    </font>
    <font>
      <sz val="16"/>
      <color indexed="8"/>
      <name val="Arial"/>
    </font>
    <font>
      <sz val="16"/>
      <color indexed="8"/>
      <name val="微软雅黑"/>
    </font>
    <font>
      <sz val="11"/>
      <color indexed="8"/>
      <name val="Helvetica Neue"/>
    </font>
    <font>
      <b val="1"/>
      <sz val="11"/>
      <color indexed="9"/>
      <name val="Arial"/>
    </font>
    <font>
      <b val="1"/>
      <sz val="12"/>
      <color indexed="8"/>
      <name val="Arial"/>
    </font>
    <font>
      <b val="1"/>
      <sz val="12"/>
      <color indexed="8"/>
      <name val="微软雅黑"/>
    </font>
    <font>
      <sz val="9"/>
      <color indexed="8"/>
      <name val="Arial"/>
    </font>
    <font>
      <b val="1"/>
      <u val="single"/>
      <sz val="12"/>
      <color indexed="8"/>
      <name val="Arial"/>
    </font>
    <font>
      <b val="1"/>
      <sz val="18"/>
      <color indexed="8"/>
      <name val="微软雅黑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center"/>
    </xf>
    <xf numFmtId="49" fontId="4" fillId="3" borderId="2" applyNumberFormat="1" applyFont="1" applyFill="1" applyBorder="1" applyAlignment="1" applyProtection="0">
      <alignment horizontal="center" vertical="center"/>
    </xf>
    <xf numFmtId="59" fontId="4" fillId="2" borderId="2" applyNumberFormat="1" applyFont="1" applyFill="1" applyBorder="1" applyAlignment="1" applyProtection="0">
      <alignment horizontal="center" vertical="center"/>
    </xf>
    <xf numFmtId="49" fontId="4" fillId="2" borderId="2" applyNumberFormat="1" applyFont="1" applyFill="1" applyBorder="1" applyAlignment="1" applyProtection="0">
      <alignment horizontal="center" vertical="center"/>
    </xf>
    <xf numFmtId="60" fontId="5" fillId="3" borderId="2" applyNumberFormat="1" applyFont="1" applyFill="1" applyBorder="1" applyAlignment="1" applyProtection="0">
      <alignment horizontal="right" vertical="bottom"/>
    </xf>
    <xf numFmtId="0" fontId="4" fillId="2" borderId="2" applyNumberFormat="1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0" fontId="7" fillId="2" borderId="6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8" fillId="2" borderId="5" applyNumberFormat="1" applyFont="1" applyFill="1" applyBorder="1" applyAlignment="1" applyProtection="0">
      <alignment horizontal="center" vertical="bottom"/>
    </xf>
    <xf numFmtId="0" fontId="8" fillId="2" borderId="6" applyNumberFormat="0" applyFont="1" applyFill="1" applyBorder="1" applyAlignment="1" applyProtection="0">
      <alignment horizontal="center" vertical="bottom"/>
    </xf>
    <xf numFmtId="0" fontId="8" fillId="2" borderId="8" applyNumberFormat="0" applyFont="1" applyFill="1" applyBorder="1" applyAlignment="1" applyProtection="0">
      <alignment horizontal="center" vertical="bottom"/>
    </xf>
    <xf numFmtId="0" fontId="6" fillId="2" borderId="6" applyNumberFormat="0" applyFont="1" applyFill="1" applyBorder="1" applyAlignment="1" applyProtection="0">
      <alignment horizontal="right" vertical="bottom"/>
    </xf>
    <xf numFmtId="0" fontId="6" fillId="2" borderId="6" applyNumberFormat="0" applyFont="1" applyFill="1" applyBorder="1" applyAlignment="1" applyProtection="0">
      <alignment horizontal="left" vertical="bottom"/>
    </xf>
    <xf numFmtId="0" fontId="6" fillId="2" borderId="9" applyNumberFormat="0" applyFont="1" applyFill="1" applyBorder="1" applyAlignment="1" applyProtection="0">
      <alignment horizontal="center" vertical="bottom"/>
    </xf>
    <xf numFmtId="49" fontId="6" fillId="2" borderId="10" applyNumberFormat="1" applyFont="1" applyFill="1" applyBorder="1" applyAlignment="1" applyProtection="0">
      <alignment horizontal="right" vertical="bottom" wrapText="1"/>
    </xf>
    <xf numFmtId="49" fontId="9" fillId="4" borderId="11" applyNumberFormat="1" applyFont="1" applyFill="1" applyBorder="1" applyAlignment="1" applyProtection="0">
      <alignment vertical="bottom" wrapText="1"/>
    </xf>
    <xf numFmtId="0" fontId="6" fillId="2" borderId="10" applyNumberFormat="0" applyFont="1" applyFill="1" applyBorder="1" applyAlignment="1" applyProtection="0">
      <alignment vertical="bottom"/>
    </xf>
    <xf numFmtId="49" fontId="10" fillId="5" borderId="2" applyNumberFormat="1" applyFont="1" applyFill="1" applyBorder="1" applyAlignment="1" applyProtection="0">
      <alignment horizontal="center" vertical="center"/>
    </xf>
    <xf numFmtId="49" fontId="11" fillId="5" borderId="2" applyNumberFormat="1" applyFont="1" applyFill="1" applyBorder="1" applyAlignment="1" applyProtection="0">
      <alignment horizontal="center" vertical="center" wrapText="1"/>
    </xf>
    <xf numFmtId="0" fontId="12" fillId="2" borderId="12" applyNumberFormat="0" applyFont="1" applyFill="1" applyBorder="1" applyAlignment="1" applyProtection="0">
      <alignment vertical="bottom"/>
    </xf>
    <xf numFmtId="0" fontId="6" fillId="2" borderId="2" applyNumberFormat="1" applyFont="1" applyFill="1" applyBorder="1" applyAlignment="1" applyProtection="0">
      <alignment horizontal="center" vertical="bottom"/>
    </xf>
    <xf numFmtId="49" fontId="6" fillId="2" borderId="2" applyNumberFormat="1" applyFont="1" applyFill="1" applyBorder="1" applyAlignment="1" applyProtection="0">
      <alignment vertical="center" wrapText="1"/>
    </xf>
    <xf numFmtId="61" fontId="7" fillId="2" borderId="2" applyNumberFormat="1" applyFont="1" applyFill="1" applyBorder="1" applyAlignment="1" applyProtection="0">
      <alignment vertical="bottom"/>
    </xf>
    <xf numFmtId="62" fontId="6" fillId="2" borderId="2" applyNumberFormat="1" applyFont="1" applyFill="1" applyBorder="1" applyAlignment="1" applyProtection="0">
      <alignment vertical="bottom"/>
    </xf>
    <xf numFmtId="0" fontId="13" fillId="2" borderId="12" applyNumberFormat="0" applyFont="1" applyFill="1" applyBorder="1" applyAlignment="1" applyProtection="0">
      <alignment vertical="center"/>
    </xf>
    <xf numFmtId="0" fontId="6" fillId="2" borderId="6" applyNumberFormat="0" applyFont="1" applyFill="1" applyBorder="1" applyAlignment="1" applyProtection="0">
      <alignment horizontal="right" vertical="center"/>
    </xf>
    <xf numFmtId="0" fontId="13" fillId="2" borderId="6" applyNumberFormat="0" applyFont="1" applyFill="1" applyBorder="1" applyAlignment="1" applyProtection="0">
      <alignment vertical="bottom"/>
    </xf>
    <xf numFmtId="0" fontId="13" fillId="2" borderId="12" applyNumberFormat="0" applyFont="1" applyFill="1" applyBorder="1" applyAlignment="1" applyProtection="0">
      <alignment horizontal="left" vertical="center" wrapText="1"/>
    </xf>
    <xf numFmtId="0" fontId="13" fillId="2" borderId="6" applyNumberFormat="0" applyFont="1" applyFill="1" applyBorder="1" applyAlignment="1" applyProtection="0">
      <alignment horizontal="left" vertical="center" wrapText="1"/>
    </xf>
    <xf numFmtId="0" fontId="6" fillId="2" borderId="12" applyNumberFormat="0" applyFont="1" applyFill="1" applyBorder="1" applyAlignment="1" applyProtection="0">
      <alignment horizontal="right" vertical="center"/>
    </xf>
    <xf numFmtId="0" fontId="6" fillId="2" borderId="2" applyNumberFormat="0" applyFont="1" applyFill="1" applyBorder="1" applyAlignment="1" applyProtection="0">
      <alignment horizontal="center" vertical="center" wrapText="1"/>
    </xf>
    <xf numFmtId="62" fontId="7" fillId="2" borderId="2" applyNumberFormat="1" applyFont="1" applyFill="1" applyBorder="1" applyAlignment="1" applyProtection="0">
      <alignment vertical="bottom"/>
    </xf>
    <xf numFmtId="62" fontId="6" fillId="2" borderId="12" applyNumberFormat="1" applyFont="1" applyFill="1" applyBorder="1" applyAlignment="1" applyProtection="0">
      <alignment horizontal="center" vertical="center"/>
    </xf>
    <xf numFmtId="62" fontId="6" fillId="2" borderId="6" applyNumberFormat="1" applyFont="1" applyFill="1" applyBorder="1" applyAlignment="1" applyProtection="0">
      <alignment horizontal="center" vertical="bottom"/>
    </xf>
    <xf numFmtId="62" fontId="6" fillId="2" borderId="6" applyNumberFormat="1" applyFont="1" applyFill="1" applyBorder="1" applyAlignment="1" applyProtection="0">
      <alignment horizontal="right" vertical="center"/>
    </xf>
    <xf numFmtId="62" fontId="6" fillId="2" borderId="6" applyNumberFormat="1" applyFont="1" applyFill="1" applyBorder="1" applyAlignment="1" applyProtection="0">
      <alignment horizontal="right" vertical="bottom"/>
    </xf>
    <xf numFmtId="0" fontId="6" fillId="3" borderId="2" applyNumberFormat="0" applyFont="1" applyFill="1" applyBorder="1" applyAlignment="1" applyProtection="0">
      <alignment horizontal="center" vertical="bottom" wrapText="1"/>
    </xf>
    <xf numFmtId="0" fontId="14" fillId="3" borderId="2" applyNumberFormat="0" applyFont="1" applyFill="1" applyBorder="1" applyAlignment="1" applyProtection="0">
      <alignment horizontal="center" vertical="center" wrapText="1"/>
    </xf>
    <xf numFmtId="62" fontId="7" fillId="3" borderId="2" applyNumberFormat="1" applyFont="1" applyFill="1" applyBorder="1" applyAlignment="1" applyProtection="0">
      <alignment vertical="bottom"/>
    </xf>
    <xf numFmtId="0" fontId="6" fillId="3" borderId="2" applyNumberFormat="0" applyFont="1" applyFill="1" applyBorder="1" applyAlignment="1" applyProtection="0">
      <alignment vertical="bottom"/>
    </xf>
    <xf numFmtId="62" fontId="6" fillId="2" borderId="12" applyNumberFormat="1" applyFont="1" applyFill="1" applyBorder="1" applyAlignment="1" applyProtection="0">
      <alignment horizontal="center" vertical="bottom"/>
    </xf>
    <xf numFmtId="0" fontId="6" fillId="2" borderId="13" applyNumberFormat="0" applyFont="1" applyFill="1" applyBorder="1" applyAlignment="1" applyProtection="0">
      <alignment horizontal="center" vertical="bottom" wrapText="1"/>
    </xf>
    <xf numFmtId="0" fontId="6" fillId="2" borderId="14" applyNumberFormat="0" applyFont="1" applyFill="1" applyBorder="1" applyAlignment="1" applyProtection="0">
      <alignment vertical="bottom" wrapText="1"/>
    </xf>
    <xf numFmtId="62" fontId="7" fillId="2" borderId="14" applyNumberFormat="1" applyFont="1" applyFill="1" applyBorder="1" applyAlignment="1" applyProtection="0">
      <alignment vertical="bottom"/>
    </xf>
    <xf numFmtId="0" fontId="6" fillId="2" borderId="14" applyNumberFormat="0" applyFont="1" applyFill="1" applyBorder="1" applyAlignment="1" applyProtection="0">
      <alignment vertical="bottom"/>
    </xf>
    <xf numFmtId="49" fontId="15" fillId="2" borderId="10" applyNumberFormat="1" applyFont="1" applyFill="1" applyBorder="1" applyAlignment="1" applyProtection="0">
      <alignment vertical="bottom" wrapText="1"/>
    </xf>
    <xf numFmtId="0" fontId="7" fillId="2" borderId="10" applyNumberFormat="0" applyFont="1" applyFill="1" applyBorder="1" applyAlignment="1" applyProtection="0">
      <alignment vertical="bottom" wrapText="1"/>
    </xf>
    <xf numFmtId="0" fontId="6" fillId="2" borderId="10" applyNumberFormat="0" applyFont="1" applyFill="1" applyBorder="1" applyAlignment="1" applyProtection="0">
      <alignment horizontal="right" vertical="bottom"/>
    </xf>
    <xf numFmtId="0" fontId="6" fillId="2" borderId="10" applyNumberFormat="0" applyFont="1" applyFill="1" applyBorder="1" applyAlignment="1" applyProtection="0">
      <alignment horizontal="left" vertical="bottom"/>
    </xf>
    <xf numFmtId="49" fontId="10" fillId="6" borderId="2" applyNumberFormat="1" applyFont="1" applyFill="1" applyBorder="1" applyAlignment="1" applyProtection="0">
      <alignment vertical="center" wrapText="1"/>
    </xf>
    <xf numFmtId="49" fontId="18" fillId="6" borderId="2" applyNumberFormat="1" applyFont="1" applyFill="1" applyBorder="1" applyAlignment="1" applyProtection="0">
      <alignment vertical="center" wrapText="1"/>
    </xf>
    <xf numFmtId="49" fontId="10" fillId="7" borderId="2" applyNumberFormat="1" applyFont="1" applyFill="1" applyBorder="1" applyAlignment="1" applyProtection="0">
      <alignment vertical="center" wrapText="1"/>
    </xf>
    <xf numFmtId="0" fontId="0" fillId="2" borderId="12" applyNumberFormat="0" applyFont="1" applyFill="1" applyBorder="1" applyAlignment="1" applyProtection="0">
      <alignment vertical="bottom"/>
    </xf>
    <xf numFmtId="0" fontId="19" fillId="8" borderId="15" applyNumberFormat="1" applyFont="1" applyFill="1" applyBorder="1" applyAlignment="1" applyProtection="0">
      <alignment horizontal="center" vertical="center"/>
    </xf>
    <xf numFmtId="49" fontId="19" fillId="8" borderId="16" applyNumberFormat="1" applyFont="1" applyFill="1" applyBorder="1" applyAlignment="1" applyProtection="0">
      <alignment horizontal="left" vertical="bottom"/>
    </xf>
    <xf numFmtId="0" fontId="20" fillId="8" borderId="16" applyNumberFormat="0" applyFont="1" applyFill="1" applyBorder="1" applyAlignment="1" applyProtection="0">
      <alignment horizontal="left" vertical="bottom"/>
    </xf>
    <xf numFmtId="0" fontId="6" fillId="8" borderId="16" applyNumberFormat="0" applyFont="1" applyFill="1" applyBorder="1" applyAlignment="1" applyProtection="0">
      <alignment vertical="bottom"/>
    </xf>
    <xf numFmtId="63" fontId="6" fillId="8" borderId="16" applyNumberFormat="1" applyFont="1" applyFill="1" applyBorder="1" applyAlignment="1" applyProtection="0">
      <alignment horizontal="right" vertical="center"/>
    </xf>
    <xf numFmtId="64" fontId="19" fillId="8" borderId="17" applyNumberFormat="1" applyFont="1" applyFill="1" applyBorder="1" applyAlignment="1" applyProtection="0">
      <alignment horizontal="right" vertical="bottom"/>
    </xf>
    <xf numFmtId="64" fontId="19" fillId="8" borderId="2" applyNumberFormat="1" applyFont="1" applyFill="1" applyBorder="1" applyAlignment="1" applyProtection="0">
      <alignment horizontal="left" vertical="bottom"/>
    </xf>
    <xf numFmtId="49" fontId="6" fillId="2" borderId="2" applyNumberFormat="1" applyFont="1" applyFill="1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left" vertical="center" wrapText="1"/>
    </xf>
    <xf numFmtId="49" fontId="7" fillId="2" borderId="2" applyNumberFormat="1" applyFont="1" applyFill="1" applyBorder="1" applyAlignment="1" applyProtection="0">
      <alignment horizontal="left" vertical="center"/>
    </xf>
    <xf numFmtId="65" fontId="21" fillId="2" borderId="2" applyNumberFormat="1" applyFont="1" applyFill="1" applyBorder="1" applyAlignment="1" applyProtection="0">
      <alignment horizontal="right" vertical="center"/>
    </xf>
    <xf numFmtId="0" fontId="6" fillId="2" borderId="2" applyNumberFormat="1" applyFont="1" applyFill="1" applyBorder="1" applyAlignment="1" applyProtection="0">
      <alignment horizontal="right" vertical="center"/>
    </xf>
    <xf numFmtId="0" fontId="6" fillId="2" borderId="2" applyNumberFormat="1" applyFont="1" applyFill="1" applyBorder="1" applyAlignment="1" applyProtection="0">
      <alignment vertical="center" wrapText="1"/>
    </xf>
    <xf numFmtId="62" fontId="6" fillId="2" borderId="2" applyNumberFormat="1" applyFont="1" applyFill="1" applyBorder="1" applyAlignment="1" applyProtection="0">
      <alignment horizontal="right" vertical="center" wrapText="1"/>
    </xf>
    <xf numFmtId="49" fontId="6" fillId="2" borderId="15" applyNumberFormat="1" applyFont="1" applyFill="1" applyBorder="1" applyAlignment="1" applyProtection="0">
      <alignment horizontal="right" vertical="bottom"/>
    </xf>
    <xf numFmtId="0" fontId="6" fillId="2" borderId="16" applyNumberFormat="0" applyFont="1" applyFill="1" applyBorder="1" applyAlignment="1" applyProtection="0">
      <alignment horizontal="right" vertical="bottom"/>
    </xf>
    <xf numFmtId="0" fontId="6" fillId="2" borderId="17" applyNumberFormat="0" applyFont="1" applyFill="1" applyBorder="1" applyAlignment="1" applyProtection="0">
      <alignment horizontal="right" vertical="bottom"/>
    </xf>
    <xf numFmtId="66" fontId="6" fillId="2" borderId="2" applyNumberFormat="1" applyFont="1" applyFill="1" applyBorder="1" applyAlignment="1" applyProtection="0">
      <alignment horizontal="left" vertical="bottom"/>
    </xf>
    <xf numFmtId="49" fontId="7" fillId="2" borderId="2" applyNumberFormat="1" applyFont="1" applyFill="1" applyBorder="1" applyAlignment="1" applyProtection="0">
      <alignment vertical="center" wrapText="1"/>
    </xf>
    <xf numFmtId="49" fontId="6" fillId="2" borderId="2" applyNumberFormat="1" applyFont="1" applyFill="1" applyBorder="1" applyAlignment="1" applyProtection="0">
      <alignment horizontal="left" vertical="center" wrapText="1"/>
    </xf>
    <xf numFmtId="0" fontId="6" fillId="2" borderId="2" applyNumberFormat="1" applyFont="1" applyFill="1" applyBorder="1" applyAlignment="1" applyProtection="0">
      <alignment horizontal="right" vertical="center" wrapText="1"/>
    </xf>
    <xf numFmtId="49" fontId="7" fillId="2" borderId="12" applyNumberFormat="1" applyFont="1" applyFill="1" applyBorder="1" applyAlignment="1" applyProtection="0">
      <alignment horizontal="left" vertical="center"/>
    </xf>
    <xf numFmtId="0" fontId="7" fillId="2" borderId="12" applyNumberFormat="0" applyFont="1" applyFill="1" applyBorder="1" applyAlignment="1" applyProtection="0">
      <alignment horizontal="left" vertical="center"/>
    </xf>
    <xf numFmtId="0" fontId="7" fillId="2" borderId="2" applyNumberFormat="0" applyFont="1" applyFill="1" applyBorder="1" applyAlignment="1" applyProtection="0">
      <alignment horizontal="left" vertical="center" wrapText="1"/>
    </xf>
    <xf numFmtId="49" fontId="6" fillId="2" borderId="2" applyNumberFormat="1" applyFont="1" applyFill="1" applyBorder="1" applyAlignment="1" applyProtection="0">
      <alignment horizontal="left" vertical="center"/>
    </xf>
    <xf numFmtId="62" fontId="6" fillId="2" borderId="2" applyNumberFormat="1" applyFont="1" applyFill="1" applyBorder="1" applyAlignment="1" applyProtection="0">
      <alignment horizontal="left" vertical="center" wrapText="1"/>
    </xf>
    <xf numFmtId="0" fontId="7" fillId="2" borderId="2" applyNumberFormat="0" applyFont="1" applyFill="1" applyBorder="1" applyAlignment="1" applyProtection="0">
      <alignment horizontal="left" vertical="center"/>
    </xf>
    <xf numFmtId="0" fontId="6" fillId="2" borderId="2" applyNumberFormat="0" applyFont="1" applyFill="1" applyBorder="1" applyAlignment="1" applyProtection="0">
      <alignment horizontal="left" vertical="center"/>
    </xf>
    <xf numFmtId="0" fontId="6" fillId="2" borderId="2" applyNumberFormat="0" applyFont="1" applyFill="1" applyBorder="1" applyAlignment="1" applyProtection="0">
      <alignment horizontal="right" vertical="center"/>
    </xf>
    <xf numFmtId="62" fontId="6" fillId="2" borderId="2" applyNumberFormat="1" applyFont="1" applyFill="1" applyBorder="1" applyAlignment="1" applyProtection="0">
      <alignment horizontal="left" vertical="bottom"/>
    </xf>
    <xf numFmtId="0" fontId="19" fillId="2" borderId="2" applyNumberFormat="0" applyFont="1" applyFill="1" applyBorder="1" applyAlignment="1" applyProtection="0">
      <alignment horizontal="center" vertical="center"/>
    </xf>
    <xf numFmtId="0" fontId="19" fillId="2" borderId="2" applyNumberFormat="0" applyFont="1" applyFill="1" applyBorder="1" applyAlignment="1" applyProtection="0">
      <alignment horizontal="left" vertical="bottom"/>
    </xf>
    <xf numFmtId="0" fontId="20" fillId="2" borderId="2" applyNumberFormat="0" applyFont="1" applyFill="1" applyBorder="1" applyAlignment="1" applyProtection="0">
      <alignment horizontal="left" vertical="bottom"/>
    </xf>
    <xf numFmtId="0" fontId="6" fillId="2" borderId="2" applyNumberFormat="0" applyFont="1" applyFill="1" applyBorder="1" applyAlignment="1" applyProtection="0">
      <alignment vertical="bottom"/>
    </xf>
    <xf numFmtId="63" fontId="6" fillId="2" borderId="2" applyNumberFormat="1" applyFont="1" applyFill="1" applyBorder="1" applyAlignment="1" applyProtection="0">
      <alignment horizontal="right" vertical="center"/>
    </xf>
    <xf numFmtId="64" fontId="19" fillId="2" borderId="2" applyNumberFormat="1" applyFont="1" applyFill="1" applyBorder="1" applyAlignment="1" applyProtection="0">
      <alignment horizontal="right" vertical="bottom"/>
    </xf>
    <xf numFmtId="64" fontId="19" fillId="2" borderId="2" applyNumberFormat="1" applyFont="1" applyFill="1" applyBorder="1" applyAlignment="1" applyProtection="0">
      <alignment horizontal="left" vertical="bottom"/>
    </xf>
    <xf numFmtId="49" fontId="7" fillId="2" borderId="2" applyNumberFormat="1" applyFont="1" applyFill="1" applyBorder="1" applyAlignment="1" applyProtection="0">
      <alignment horizontal="justify" vertical="center" wrapText="1"/>
    </xf>
    <xf numFmtId="0" fontId="6" fillId="2" borderId="2" applyNumberFormat="0" applyFont="1" applyFill="1" applyBorder="1" applyAlignment="1" applyProtection="0">
      <alignment horizontal="left" vertical="bottom"/>
    </xf>
    <xf numFmtId="49" fontId="7" fillId="2" borderId="12" applyNumberFormat="1" applyFont="1" applyFill="1" applyBorder="1" applyAlignment="1" applyProtection="0">
      <alignment vertical="center" wrapText="1"/>
    </xf>
    <xf numFmtId="0" fontId="7" fillId="2" borderId="12" applyNumberFormat="0" applyFont="1" applyFill="1" applyBorder="1" applyAlignment="1" applyProtection="0">
      <alignment vertical="center" wrapText="1"/>
    </xf>
    <xf numFmtId="49" fontId="6" fillId="2" borderId="2" applyNumberFormat="1" applyFont="1" applyFill="1" applyBorder="1" applyAlignment="1" applyProtection="0">
      <alignment horizontal="left" vertical="bottom"/>
    </xf>
    <xf numFmtId="0" fontId="7" fillId="2" borderId="12" applyNumberFormat="0" applyFont="1" applyFill="1" applyBorder="1" applyAlignment="1" applyProtection="0">
      <alignment vertical="center"/>
    </xf>
    <xf numFmtId="49" fontId="7" fillId="2" borderId="2" applyNumberFormat="1" applyFont="1" applyFill="1" applyBorder="1" applyAlignment="1" applyProtection="0">
      <alignment horizontal="center" vertical="center"/>
    </xf>
    <xf numFmtId="0" fontId="7" fillId="2" borderId="2" applyNumberFormat="0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right" vertical="center" wrapText="1"/>
    </xf>
    <xf numFmtId="0" fontId="7" fillId="2" borderId="2" applyNumberFormat="1" applyFont="1" applyFill="1" applyBorder="1" applyAlignment="1" applyProtection="0">
      <alignment horizontal="right" vertical="center"/>
    </xf>
    <xf numFmtId="62" fontId="7" fillId="2" borderId="2" applyNumberFormat="1" applyFont="1" applyFill="1" applyBorder="1" applyAlignment="1" applyProtection="0">
      <alignment horizontal="right" vertical="center" wrapText="1"/>
    </xf>
    <xf numFmtId="49" fontId="6" fillId="2" borderId="2" applyNumberFormat="1" applyFont="1" applyFill="1" applyBorder="1" applyAlignment="1" applyProtection="0">
      <alignment horizontal="right" vertical="center" wrapText="1"/>
    </xf>
    <xf numFmtId="49" fontId="7" fillId="2" borderId="2" applyNumberFormat="1" applyFont="1" applyFill="1" applyBorder="1" applyAlignment="1" applyProtection="0">
      <alignment horizontal="left" vertical="bottom"/>
    </xf>
    <xf numFmtId="0" fontId="6" fillId="2" borderId="2" applyNumberFormat="0" applyFont="1" applyFill="1" applyBorder="1" applyAlignment="1" applyProtection="0">
      <alignment horizontal="right" vertical="bottom"/>
    </xf>
    <xf numFmtId="0" fontId="6" fillId="2" borderId="2" applyNumberFormat="1" applyFont="1" applyFill="1" applyBorder="1" applyAlignment="1" applyProtection="0">
      <alignment horizontal="right"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0" fontId="7" fillId="2" borderId="2" applyNumberFormat="0" applyFont="1" applyFill="1" applyBorder="1" applyAlignment="1" applyProtection="0">
      <alignment horizontal="left" vertical="bottom"/>
    </xf>
    <xf numFmtId="0" fontId="0" fillId="2" borderId="23" applyNumberFormat="0" applyFont="1" applyFill="1" applyBorder="1" applyAlignment="1" applyProtection="0">
      <alignment vertical="bottom"/>
    </xf>
    <xf numFmtId="0" fontId="0" fillId="2" borderId="24" applyNumberFormat="0" applyFont="1" applyFill="1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49" fontId="7" fillId="2" borderId="2" applyNumberFormat="1" applyFont="1" applyFill="1" applyBorder="1" applyAlignment="1" applyProtection="0">
      <alignment horizontal="right" vertical="center" wrapText="1"/>
    </xf>
    <xf numFmtId="65" fontId="6" fillId="2" borderId="2" applyNumberFormat="1" applyFont="1" applyFill="1" applyBorder="1" applyAlignment="1" applyProtection="0">
      <alignment horizontal="left" vertical="bottom"/>
    </xf>
    <xf numFmtId="62" fontId="19" fillId="2" borderId="2" applyNumberFormat="1" applyFont="1" applyFill="1" applyBorder="1" applyAlignment="1" applyProtection="0">
      <alignment horizontal="left" vertical="bottom"/>
    </xf>
    <xf numFmtId="66" fontId="6" fillId="2" borderId="2" applyNumberFormat="1" applyFont="1" applyFill="1" applyBorder="1" applyAlignment="1" applyProtection="0">
      <alignment horizontal="right" vertical="center"/>
    </xf>
    <xf numFmtId="10" fontId="19" fillId="8" borderId="17" applyNumberFormat="1" applyFont="1" applyFill="1" applyBorder="1" applyAlignment="1" applyProtection="0">
      <alignment horizontal="right" vertical="bottom"/>
    </xf>
    <xf numFmtId="10" fontId="19" fillId="8" borderId="2" applyNumberFormat="1" applyFont="1" applyFill="1" applyBorder="1" applyAlignment="1" applyProtection="0">
      <alignment horizontal="left" vertical="bottom"/>
    </xf>
    <xf numFmtId="10" fontId="19" fillId="2" borderId="2" applyNumberFormat="1" applyFont="1" applyFill="1" applyBorder="1" applyAlignment="1" applyProtection="0">
      <alignment horizontal="right" vertical="bottom"/>
    </xf>
    <xf numFmtId="10" fontId="19" fillId="2" borderId="2" applyNumberFormat="1" applyFont="1" applyFill="1" applyBorder="1" applyAlignment="1" applyProtection="0">
      <alignment horizontal="left" vertical="bottom"/>
    </xf>
    <xf numFmtId="49" fontId="19" fillId="8" borderId="2" applyNumberFormat="1" applyFont="1" applyFill="1" applyBorder="1" applyAlignment="1" applyProtection="0">
      <alignment horizontal="left" vertical="center"/>
    </xf>
    <xf numFmtId="0" fontId="19" fillId="8" borderId="2" applyNumberFormat="0" applyFont="1" applyFill="1" applyBorder="1" applyAlignment="1" applyProtection="0">
      <alignment horizontal="left" vertical="center"/>
    </xf>
    <xf numFmtId="60" fontId="22" fillId="9" borderId="2" applyNumberFormat="1" applyFont="1" applyFill="1" applyBorder="1" applyAlignment="1" applyProtection="0">
      <alignment horizontal="right" vertical="bottom"/>
    </xf>
    <xf numFmtId="0" fontId="19" fillId="8" borderId="2" applyNumberFormat="1" applyFont="1" applyFill="1" applyBorder="1" applyAlignment="1" applyProtection="0">
      <alignment horizontal="center" vertical="center"/>
    </xf>
    <xf numFmtId="49" fontId="19" fillId="8" borderId="15" applyNumberFormat="1" applyFont="1" applyFill="1" applyBorder="1" applyAlignment="1" applyProtection="0">
      <alignment horizontal="left" vertical="bottom"/>
    </xf>
    <xf numFmtId="0" fontId="19" fillId="8" borderId="16" applyNumberFormat="0" applyFont="1" applyFill="1" applyBorder="1" applyAlignment="1" applyProtection="0">
      <alignment horizontal="left" vertical="bottom"/>
    </xf>
    <xf numFmtId="0" fontId="19" fillId="8" borderId="17" applyNumberFormat="0" applyFont="1" applyFill="1" applyBorder="1" applyAlignment="1" applyProtection="0">
      <alignment horizontal="left" vertical="bottom"/>
    </xf>
    <xf numFmtId="10" fontId="19" fillId="8" borderId="2" applyNumberFormat="1" applyFont="1" applyFill="1" applyBorder="1" applyAlignment="1" applyProtection="0">
      <alignment horizontal="right" vertical="bottom"/>
    </xf>
    <xf numFmtId="0" fontId="19" fillId="3" borderId="15" applyNumberFormat="0" applyFont="1" applyFill="1" applyBorder="1" applyAlignment="1" applyProtection="0">
      <alignment horizontal="center" vertical="center"/>
    </xf>
    <xf numFmtId="0" fontId="19" fillId="3" borderId="16" applyNumberFormat="0" applyFont="1" applyFill="1" applyBorder="1" applyAlignment="1" applyProtection="0">
      <alignment horizontal="center" vertical="center"/>
    </xf>
    <xf numFmtId="0" fontId="19" fillId="3" borderId="17" applyNumberFormat="0" applyFont="1" applyFill="1" applyBorder="1" applyAlignment="1" applyProtection="0">
      <alignment horizontal="center" vertical="center"/>
    </xf>
    <xf numFmtId="0" fontId="19" fillId="3" borderId="2" applyNumberFormat="0" applyFont="1" applyFill="1" applyBorder="1" applyAlignment="1" applyProtection="0">
      <alignment horizontal="left" vertical="center"/>
    </xf>
    <xf numFmtId="49" fontId="10" fillId="10" borderId="15" applyNumberFormat="1" applyFont="1" applyFill="1" applyBorder="1" applyAlignment="1" applyProtection="0">
      <alignment horizontal="center" vertical="center"/>
    </xf>
    <xf numFmtId="0" fontId="10" fillId="10" borderId="16" applyNumberFormat="0" applyFont="1" applyFill="1" applyBorder="1" applyAlignment="1" applyProtection="0">
      <alignment horizontal="center" vertical="center"/>
    </xf>
    <xf numFmtId="0" fontId="10" fillId="10" borderId="17" applyNumberFormat="0" applyFont="1" applyFill="1" applyBorder="1" applyAlignment="1" applyProtection="0">
      <alignment horizontal="center" vertical="center"/>
    </xf>
    <xf numFmtId="60" fontId="22" fillId="2" borderId="2" applyNumberFormat="1" applyFont="1" applyFill="1" applyBorder="1" applyAlignment="1" applyProtection="0">
      <alignment horizontal="right" vertical="bottom"/>
    </xf>
    <xf numFmtId="60" fontId="22" fillId="2" borderId="2" applyNumberFormat="1" applyFont="1" applyFill="1" applyBorder="1" applyAlignment="1" applyProtection="0">
      <alignment horizontal="left"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23" fillId="2" borderId="6" applyNumberFormat="0" applyFont="1" applyFill="1" applyBorder="1" applyAlignment="1" applyProtection="0">
      <alignment horizontal="center" vertical="bottom"/>
    </xf>
    <xf numFmtId="0" fontId="23" fillId="2" borderId="6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6" fillId="2" borderId="4" applyNumberFormat="0" applyFont="1" applyFill="1" applyBorder="1" applyAlignment="1" applyProtection="0">
      <alignment vertical="bottom"/>
    </xf>
    <xf numFmtId="0" fontId="7" fillId="2" borderId="4" applyNumberFormat="0" applyFont="1" applyFill="1" applyBorder="1" applyAlignment="1" applyProtection="0">
      <alignment vertical="bottom"/>
    </xf>
    <xf numFmtId="0" fontId="6" fillId="2" borderId="4" applyNumberFormat="0" applyFont="1" applyFill="1" applyBorder="1" applyAlignment="1" applyProtection="0">
      <alignment vertical="center"/>
    </xf>
    <xf numFmtId="49" fontId="8" fillId="2" borderId="4" applyNumberFormat="1" applyFont="1" applyFill="1" applyBorder="1" applyAlignment="1" applyProtection="0">
      <alignment horizontal="center" vertical="bottom"/>
    </xf>
    <xf numFmtId="0" fontId="8" fillId="2" borderId="4" applyNumberFormat="0" applyFont="1" applyFill="1" applyBorder="1" applyAlignment="1" applyProtection="0">
      <alignment horizontal="center" vertical="bottom"/>
    </xf>
    <xf numFmtId="0" fontId="8" fillId="2" borderId="26" applyNumberFormat="0" applyFont="1" applyFill="1" applyBorder="1" applyAlignment="1" applyProtection="0">
      <alignment horizontal="center" vertical="bottom"/>
    </xf>
    <xf numFmtId="0" fontId="6" fillId="2" borderId="4" applyNumberFormat="0" applyFont="1" applyFill="1" applyBorder="1" applyAlignment="1" applyProtection="0">
      <alignment horizontal="right" vertical="bottom"/>
    </xf>
    <xf numFmtId="0" fontId="6" fillId="2" borderId="4" applyNumberFormat="0" applyFont="1" applyFill="1" applyBorder="1" applyAlignment="1" applyProtection="0">
      <alignment horizontal="right" vertical="center"/>
    </xf>
    <xf numFmtId="0" fontId="6" fillId="2" borderId="4" applyNumberFormat="0" applyFont="1" applyFill="1" applyBorder="1" applyAlignment="1" applyProtection="0">
      <alignment horizontal="left" vertical="bottom"/>
    </xf>
    <xf numFmtId="0" fontId="6" fillId="2" borderId="1" applyNumberFormat="0" applyFont="1" applyFill="1" applyBorder="1" applyAlignment="1" applyProtection="0">
      <alignment horizontal="center" vertical="bottom"/>
    </xf>
    <xf numFmtId="49" fontId="6" fillId="2" borderId="9" applyNumberFormat="1" applyFont="1" applyFill="1" applyBorder="1" applyAlignment="1" applyProtection="0">
      <alignment horizontal="right" vertical="center" wrapText="1"/>
    </xf>
    <xf numFmtId="49" fontId="9" fillId="4" borderId="11" applyNumberFormat="1" applyFont="1" applyFill="1" applyBorder="1" applyAlignment="1" applyProtection="0">
      <alignment vertical="center" wrapText="1"/>
    </xf>
    <xf numFmtId="0" fontId="6" fillId="2" borderId="27" applyNumberFormat="0" applyFont="1" applyFill="1" applyBorder="1" applyAlignment="1" applyProtection="0">
      <alignment vertical="bottom"/>
    </xf>
    <xf numFmtId="0" fontId="12" fillId="2" borderId="28" applyNumberFormat="0" applyFont="1" applyFill="1" applyBorder="1" applyAlignment="1" applyProtection="0">
      <alignment vertical="center"/>
    </xf>
    <xf numFmtId="0" fontId="13" fillId="2" borderId="28" applyNumberFormat="0" applyFont="1" applyFill="1" applyBorder="1" applyAlignment="1" applyProtection="0">
      <alignment vertical="center"/>
    </xf>
    <xf numFmtId="0" fontId="13" fillId="2" borderId="4" applyNumberFormat="0" applyFont="1" applyFill="1" applyBorder="1" applyAlignment="1" applyProtection="0">
      <alignment vertical="bottom"/>
    </xf>
    <xf numFmtId="0" fontId="13" fillId="2" borderId="28" applyNumberFormat="0" applyFont="1" applyFill="1" applyBorder="1" applyAlignment="1" applyProtection="0">
      <alignment horizontal="left" vertical="center" wrapText="1"/>
    </xf>
    <xf numFmtId="0" fontId="13" fillId="2" borderId="4" applyNumberFormat="0" applyFont="1" applyFill="1" applyBorder="1" applyAlignment="1" applyProtection="0">
      <alignment horizontal="left" vertical="center" wrapText="1"/>
    </xf>
    <xf numFmtId="0" fontId="6" fillId="2" borderId="28" applyNumberFormat="0" applyFont="1" applyFill="1" applyBorder="1" applyAlignment="1" applyProtection="0">
      <alignment horizontal="right" vertical="center"/>
    </xf>
    <xf numFmtId="62" fontId="6" fillId="2" borderId="28" applyNumberFormat="1" applyFont="1" applyFill="1" applyBorder="1" applyAlignment="1" applyProtection="0">
      <alignment horizontal="center" vertical="center"/>
    </xf>
    <xf numFmtId="62" fontId="6" fillId="2" borderId="4" applyNumberFormat="1" applyFont="1" applyFill="1" applyBorder="1" applyAlignment="1" applyProtection="0">
      <alignment horizontal="center" vertical="bottom"/>
    </xf>
    <xf numFmtId="62" fontId="6" fillId="2" borderId="4" applyNumberFormat="1" applyFont="1" applyFill="1" applyBorder="1" applyAlignment="1" applyProtection="0">
      <alignment horizontal="right" vertical="center"/>
    </xf>
    <xf numFmtId="62" fontId="6" fillId="2" borderId="4" applyNumberFormat="1" applyFont="1" applyFill="1" applyBorder="1" applyAlignment="1" applyProtection="0">
      <alignment horizontal="right" vertical="bottom"/>
    </xf>
    <xf numFmtId="0" fontId="6" fillId="3" borderId="2" applyNumberFormat="0" applyFont="1" applyFill="1" applyBorder="1" applyAlignment="1" applyProtection="0">
      <alignment horizontal="center" vertical="center" wrapText="1"/>
    </xf>
    <xf numFmtId="62" fontId="7" fillId="3" borderId="2" applyNumberFormat="1" applyFont="1" applyFill="1" applyBorder="1" applyAlignment="1" applyProtection="0">
      <alignment vertical="center"/>
    </xf>
    <xf numFmtId="0" fontId="6" fillId="3" borderId="2" applyNumberFormat="0" applyFont="1" applyFill="1" applyBorder="1" applyAlignment="1" applyProtection="0">
      <alignment vertical="center"/>
    </xf>
    <xf numFmtId="0" fontId="6" fillId="2" borderId="3" applyNumberFormat="0" applyFont="1" applyFill="1" applyBorder="1" applyAlignment="1" applyProtection="0">
      <alignment horizontal="center" vertical="center" wrapText="1"/>
    </xf>
    <xf numFmtId="0" fontId="6" fillId="2" borderId="3" applyNumberFormat="0" applyFont="1" applyFill="1" applyBorder="1" applyAlignment="1" applyProtection="0">
      <alignment vertical="center" wrapText="1"/>
    </xf>
    <xf numFmtId="62" fontId="7" fillId="2" borderId="3" applyNumberFormat="1" applyFont="1" applyFill="1" applyBorder="1" applyAlignment="1" applyProtection="0">
      <alignment vertical="bottom"/>
    </xf>
    <xf numFmtId="0" fontId="6" fillId="2" borderId="3" applyNumberFormat="0" applyFont="1" applyFill="1" applyBorder="1" applyAlignment="1" applyProtection="0">
      <alignment vertical="bottom"/>
    </xf>
    <xf numFmtId="49" fontId="15" fillId="2" borderId="1" applyNumberFormat="1" applyFont="1" applyFill="1" applyBorder="1" applyAlignment="1" applyProtection="0">
      <alignment vertical="center" wrapText="1"/>
    </xf>
    <xf numFmtId="0" fontId="7" fillId="2" borderId="1" applyNumberFormat="0" applyFont="1" applyFill="1" applyBorder="1" applyAlignment="1" applyProtection="0">
      <alignment vertical="center" wrapText="1"/>
    </xf>
    <xf numFmtId="0" fontId="6" fillId="2" borderId="1" applyNumberFormat="0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vertical="center"/>
    </xf>
    <xf numFmtId="0" fontId="6" fillId="2" borderId="1" applyNumberFormat="0" applyFont="1" applyFill="1" applyBorder="1" applyAlignment="1" applyProtection="0">
      <alignment horizontal="right" vertical="bottom"/>
    </xf>
    <xf numFmtId="0" fontId="6" fillId="2" borderId="1" applyNumberFormat="0" applyFont="1" applyFill="1" applyBorder="1" applyAlignment="1" applyProtection="0">
      <alignment horizontal="right" vertical="center"/>
    </xf>
    <xf numFmtId="0" fontId="6" fillId="2" borderId="1" applyNumberFormat="0" applyFont="1" applyFill="1" applyBorder="1" applyAlignment="1" applyProtection="0">
      <alignment horizontal="left" vertical="bottom"/>
    </xf>
    <xf numFmtId="0" fontId="0" fillId="2" borderId="28" applyNumberFormat="0" applyFont="1" applyFill="1" applyBorder="1" applyAlignment="1" applyProtection="0">
      <alignment vertical="bottom"/>
    </xf>
    <xf numFmtId="49" fontId="19" fillId="8" borderId="16" applyNumberFormat="1" applyFont="1" applyFill="1" applyBorder="1" applyAlignment="1" applyProtection="0">
      <alignment horizontal="left" vertical="center"/>
    </xf>
    <xf numFmtId="0" fontId="20" fillId="8" borderId="16" applyNumberFormat="0" applyFont="1" applyFill="1" applyBorder="1" applyAlignment="1" applyProtection="0">
      <alignment horizontal="left" vertical="center"/>
    </xf>
    <xf numFmtId="0" fontId="6" fillId="8" borderId="16" applyNumberFormat="0" applyFont="1" applyFill="1" applyBorder="1" applyAlignment="1" applyProtection="0">
      <alignment vertical="center"/>
    </xf>
    <xf numFmtId="64" fontId="19" fillId="8" borderId="17" applyNumberFormat="1" applyFont="1" applyFill="1" applyBorder="1" applyAlignment="1" applyProtection="0">
      <alignment horizontal="right" vertical="center"/>
    </xf>
    <xf numFmtId="64" fontId="19" fillId="8" borderId="2" applyNumberFormat="1" applyFont="1" applyFill="1" applyBorder="1" applyAlignment="1" applyProtection="0">
      <alignment horizontal="left" vertical="center"/>
    </xf>
    <xf numFmtId="49" fontId="6" fillId="2" borderId="2" applyNumberFormat="1" applyFont="1" applyFill="1" applyBorder="1" applyAlignment="1" applyProtection="0">
      <alignment horizontal="center" vertical="bottom"/>
    </xf>
    <xf numFmtId="65" fontId="21" fillId="2" borderId="2" applyNumberFormat="1" applyFont="1" applyFill="1" applyBorder="1" applyAlignment="1" applyProtection="0">
      <alignment horizontal="right" vertical="bottom"/>
    </xf>
    <xf numFmtId="0" fontId="6" fillId="2" borderId="2" applyNumberFormat="0" applyFont="1" applyFill="1" applyBorder="1" applyAlignment="1" applyProtection="0">
      <alignment vertical="center" wrapText="1"/>
    </xf>
    <xf numFmtId="49" fontId="6" fillId="2" borderId="29" applyNumberFormat="1" applyFont="1" applyFill="1" applyBorder="1" applyAlignment="1" applyProtection="0">
      <alignment horizontal="right" vertical="bottom"/>
    </xf>
    <xf numFmtId="0" fontId="6" fillId="2" borderId="30" applyNumberFormat="0" applyFont="1" applyFill="1" applyBorder="1" applyAlignment="1" applyProtection="0">
      <alignment horizontal="right" vertical="bottom"/>
    </xf>
    <xf numFmtId="0" fontId="6" fillId="2" borderId="30" applyNumberFormat="0" applyFont="1" applyFill="1" applyBorder="1" applyAlignment="1" applyProtection="0">
      <alignment horizontal="right" vertical="center"/>
    </xf>
    <xf numFmtId="0" fontId="6" fillId="2" borderId="31" applyNumberFormat="0" applyFont="1" applyFill="1" applyBorder="1" applyAlignment="1" applyProtection="0">
      <alignment horizontal="right" vertical="center"/>
    </xf>
    <xf numFmtId="49" fontId="7" fillId="2" borderId="28" applyNumberFormat="1" applyFont="1" applyFill="1" applyBorder="1" applyAlignment="1" applyProtection="0">
      <alignment horizontal="left" vertical="bottom"/>
    </xf>
    <xf numFmtId="0" fontId="7" fillId="2" borderId="28" applyNumberFormat="0" applyFont="1" applyFill="1" applyBorder="1" applyAlignment="1" applyProtection="0">
      <alignment horizontal="left" vertical="bottom"/>
    </xf>
    <xf numFmtId="0" fontId="19" fillId="2" borderId="2" applyNumberFormat="0" applyFont="1" applyFill="1" applyBorder="1" applyAlignment="1" applyProtection="0">
      <alignment horizontal="center" vertical="bottom"/>
    </xf>
    <xf numFmtId="63" fontId="6" fillId="2" borderId="2" applyNumberFormat="1" applyFont="1" applyFill="1" applyBorder="1" applyAlignment="1" applyProtection="0">
      <alignment horizontal="right" vertical="bottom"/>
    </xf>
    <xf numFmtId="49" fontId="7" fillId="2" borderId="32" applyNumberFormat="1" applyFont="1" applyFill="1" applyBorder="1" applyAlignment="1" applyProtection="0">
      <alignment horizontal="justify" vertical="center" wrapText="1"/>
    </xf>
    <xf numFmtId="49" fontId="7" fillId="2" borderId="28" applyNumberFormat="1" applyFont="1" applyFill="1" applyBorder="1" applyAlignment="1" applyProtection="0">
      <alignment vertical="center" wrapText="1"/>
    </xf>
    <xf numFmtId="49" fontId="6" fillId="2" borderId="33" applyNumberFormat="1" applyFont="1" applyFill="1" applyBorder="1" applyAlignment="1" applyProtection="0">
      <alignment horizontal="center" vertical="bottom"/>
    </xf>
    <xf numFmtId="49" fontId="7" fillId="2" borderId="34" applyNumberFormat="1" applyFont="1" applyFill="1" applyBorder="1" applyAlignment="1" applyProtection="0">
      <alignment vertical="center" wrapText="1"/>
    </xf>
    <xf numFmtId="0" fontId="7" fillId="2" borderId="28" applyNumberFormat="0" applyFont="1" applyFill="1" applyBorder="1" applyAlignment="1" applyProtection="0">
      <alignment vertical="center" wrapText="1"/>
    </xf>
    <xf numFmtId="0" fontId="7" fillId="2" borderId="28" applyNumberFormat="0" applyFont="1" applyFill="1" applyBorder="1" applyAlignment="1" applyProtection="0">
      <alignment vertical="bottom"/>
    </xf>
    <xf numFmtId="0" fontId="0" fillId="2" borderId="35" applyNumberFormat="0" applyFont="1" applyFill="1" applyBorder="1" applyAlignment="1" applyProtection="0">
      <alignment vertical="bottom"/>
    </xf>
    <xf numFmtId="0" fontId="0" fillId="2" borderId="36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center"/>
    </xf>
    <xf numFmtId="49" fontId="6" fillId="2" borderId="29" applyNumberFormat="1" applyFont="1" applyFill="1" applyBorder="1" applyAlignment="1" applyProtection="0">
      <alignment horizontal="right" vertical="center"/>
    </xf>
    <xf numFmtId="66" fontId="6" fillId="2" borderId="2" applyNumberFormat="1" applyFont="1" applyFill="1" applyBorder="1" applyAlignment="1" applyProtection="0">
      <alignment horizontal="left" vertical="center"/>
    </xf>
    <xf numFmtId="65" fontId="6" fillId="2" borderId="2" applyNumberFormat="1" applyFont="1" applyFill="1" applyBorder="1" applyAlignment="1" applyProtection="0">
      <alignment horizontal="left" vertical="center"/>
    </xf>
    <xf numFmtId="62" fontId="19" fillId="2" borderId="2" applyNumberFormat="1" applyFont="1" applyFill="1" applyBorder="1" applyAlignment="1" applyProtection="0">
      <alignment horizontal="left" vertical="center"/>
    </xf>
    <xf numFmtId="0" fontId="20" fillId="2" borderId="2" applyNumberFormat="0" applyFont="1" applyFill="1" applyBorder="1" applyAlignment="1" applyProtection="0">
      <alignment horizontal="left" vertical="center"/>
    </xf>
    <xf numFmtId="0" fontId="6" fillId="2" borderId="2" applyNumberFormat="0" applyFont="1" applyFill="1" applyBorder="1" applyAlignment="1" applyProtection="0">
      <alignment vertical="center"/>
    </xf>
    <xf numFmtId="64" fontId="19" fillId="2" borderId="2" applyNumberFormat="1" applyFont="1" applyFill="1" applyBorder="1" applyAlignment="1" applyProtection="0">
      <alignment horizontal="right" vertical="center"/>
    </xf>
    <xf numFmtId="64" fontId="19" fillId="2" borderId="2" applyNumberFormat="1" applyFont="1" applyFill="1" applyBorder="1" applyAlignment="1" applyProtection="0">
      <alignment horizontal="left" vertical="center"/>
    </xf>
    <xf numFmtId="10" fontId="19" fillId="8" borderId="17" applyNumberFormat="1" applyFont="1" applyFill="1" applyBorder="1" applyAlignment="1" applyProtection="0">
      <alignment horizontal="right" vertical="center"/>
    </xf>
    <xf numFmtId="10" fontId="19" fillId="8" borderId="2" applyNumberFormat="1" applyFont="1" applyFill="1" applyBorder="1" applyAlignment="1" applyProtection="0">
      <alignment horizontal="left" vertical="center"/>
    </xf>
    <xf numFmtId="0" fontId="19" fillId="2" borderId="2" applyNumberFormat="0" applyFont="1" applyFill="1" applyBorder="1" applyAlignment="1" applyProtection="0">
      <alignment horizontal="left" vertical="center"/>
    </xf>
    <xf numFmtId="10" fontId="19" fillId="2" borderId="2" applyNumberFormat="1" applyFont="1" applyFill="1" applyBorder="1" applyAlignment="1" applyProtection="0">
      <alignment horizontal="right" vertical="center"/>
    </xf>
    <xf numFmtId="10" fontId="19" fillId="2" borderId="2" applyNumberFormat="1" applyFont="1" applyFill="1" applyBorder="1" applyAlignment="1" applyProtection="0">
      <alignment horizontal="left" vertical="center"/>
    </xf>
    <xf numFmtId="60" fontId="22" fillId="9" borderId="2" applyNumberFormat="1" applyFont="1" applyFill="1" applyBorder="1" applyAlignment="1" applyProtection="0">
      <alignment horizontal="right" vertical="center"/>
    </xf>
    <xf numFmtId="49" fontId="19" fillId="8" borderId="15" applyNumberFormat="1" applyFont="1" applyFill="1" applyBorder="1" applyAlignment="1" applyProtection="0">
      <alignment horizontal="left" vertical="center"/>
    </xf>
    <xf numFmtId="0" fontId="19" fillId="8" borderId="16" applyNumberFormat="0" applyFont="1" applyFill="1" applyBorder="1" applyAlignment="1" applyProtection="0">
      <alignment horizontal="left" vertical="center"/>
    </xf>
    <xf numFmtId="0" fontId="19" fillId="8" borderId="17" applyNumberFormat="0" applyFont="1" applyFill="1" applyBorder="1" applyAlignment="1" applyProtection="0">
      <alignment horizontal="left" vertical="center"/>
    </xf>
    <xf numFmtId="10" fontId="19" fillId="8" borderId="2" applyNumberFormat="1" applyFont="1" applyFill="1" applyBorder="1" applyAlignment="1" applyProtection="0">
      <alignment horizontal="right" vertical="center"/>
    </xf>
    <xf numFmtId="60" fontId="22" fillId="2" borderId="2" applyNumberFormat="1" applyFont="1" applyFill="1" applyBorder="1" applyAlignment="1" applyProtection="0">
      <alignment horizontal="right" vertical="center"/>
    </xf>
    <xf numFmtId="60" fontId="22" fillId="2" borderId="2" applyNumberFormat="1" applyFont="1" applyFill="1" applyBorder="1" applyAlignment="1" applyProtection="0">
      <alignment horizontal="left" vertical="center"/>
    </xf>
    <xf numFmtId="0" fontId="23" fillId="2" borderId="4" applyNumberFormat="0" applyFont="1" applyFill="1" applyBorder="1" applyAlignment="1" applyProtection="0">
      <alignment horizontal="center" vertical="bottom"/>
    </xf>
    <xf numFmtId="0" fontId="23" fillId="2" borderId="4" applyNumberFormat="0" applyFont="1" applyFill="1" applyBorder="1" applyAlignment="1" applyProtection="0">
      <alignment horizontal="left" vertical="bottom"/>
    </xf>
    <xf numFmtId="0" fontId="0" fillId="2" borderId="4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0000"/>
      <rgbColor rgb="ffffcc99"/>
      <rgbColor rgb="ff90713a"/>
      <rgbColor rgb="ff003366"/>
      <rgbColor rgb="ffb97034"/>
      <rgbColor rgb="ffc0c0c0"/>
      <rgbColor rgb="ffbfbfbf"/>
      <rgbColor rgb="ff96969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drawings/drawing4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4.25" customHeight="1" outlineLevelRow="0" outlineLevelCol="0"/>
  <cols>
    <col min="1" max="1" width="8.85156" style="1" customWidth="1"/>
    <col min="2" max="2" width="15.3516" style="1" customWidth="1"/>
    <col min="3" max="3" width="5.5" style="1" customWidth="1"/>
    <col min="4" max="4" width="13.3516" style="1" customWidth="1"/>
    <col min="5" max="5" width="14" style="1" customWidth="1"/>
    <col min="6" max="256" width="8.85156" style="1" customWidth="1"/>
  </cols>
  <sheetData>
    <row r="1" ht="27" customHeight="1">
      <c r="A1" t="s" s="2">
        <v>0</v>
      </c>
      <c r="B1" s="3"/>
      <c r="C1" s="3"/>
      <c r="D1" s="3"/>
      <c r="E1" s="3"/>
    </row>
    <row r="2" ht="16.5" customHeight="1">
      <c r="A2" t="s" s="4">
        <v>1</v>
      </c>
      <c r="B2" t="s" s="4">
        <v>2</v>
      </c>
      <c r="C2" t="s" s="4">
        <v>3</v>
      </c>
      <c r="D2" t="s" s="4">
        <v>4</v>
      </c>
      <c r="E2" t="s" s="4">
        <v>5</v>
      </c>
    </row>
    <row r="3" ht="18" customHeight="1">
      <c r="A3" s="5">
        <v>43580</v>
      </c>
      <c r="B3" t="s" s="6">
        <v>6</v>
      </c>
      <c r="C3" t="s" s="6">
        <v>7</v>
      </c>
      <c r="D3" t="s" s="6">
        <v>8</v>
      </c>
      <c r="E3" s="7">
        <f>'护理论坛-成都站报价'!H89</f>
        <v>42298.24</v>
      </c>
    </row>
    <row r="4" ht="18" customHeight="1">
      <c r="A4" t="s" s="6">
        <v>9</v>
      </c>
      <c r="B4" t="s" s="6">
        <v>6</v>
      </c>
      <c r="C4" s="8">
        <v>2</v>
      </c>
      <c r="D4" s="5"/>
      <c r="E4" s="7">
        <v>34100.2</v>
      </c>
    </row>
    <row r="5" ht="18" customHeight="1">
      <c r="A5" t="s" s="6">
        <v>9</v>
      </c>
      <c r="B5" t="s" s="6">
        <v>6</v>
      </c>
      <c r="C5" s="8">
        <v>3</v>
      </c>
      <c r="D5" s="5"/>
      <c r="E5" s="7">
        <v>34100.2</v>
      </c>
    </row>
    <row r="6" ht="18" customHeight="1">
      <c r="A6" t="s" s="6">
        <v>9</v>
      </c>
      <c r="B6" t="s" s="6">
        <v>6</v>
      </c>
      <c r="C6" s="8">
        <v>4</v>
      </c>
      <c r="D6" s="5"/>
      <c r="E6" s="7">
        <v>34100.2</v>
      </c>
    </row>
    <row r="7" ht="18" customHeight="1">
      <c r="A7" t="s" s="6">
        <v>10</v>
      </c>
      <c r="B7" s="5"/>
      <c r="C7" s="9"/>
      <c r="D7" s="5"/>
      <c r="E7" s="7">
        <f>SUM(E3:E6)</f>
        <v>144598.84</v>
      </c>
    </row>
    <row r="8" ht="17" customHeight="1">
      <c r="A8" s="10"/>
      <c r="B8" s="10"/>
      <c r="C8" s="10"/>
      <c r="D8" s="10"/>
      <c r="E8" s="10"/>
    </row>
    <row r="9" ht="17" customHeight="1">
      <c r="A9" s="11"/>
      <c r="B9" s="11"/>
      <c r="C9" s="11"/>
      <c r="D9" s="11"/>
      <c r="E9" s="11"/>
    </row>
    <row r="10" ht="17" customHeight="1">
      <c r="A10" s="11"/>
      <c r="B10" s="11"/>
      <c r="C10" s="11"/>
      <c r="D10" s="11"/>
      <c r="E10" s="11"/>
    </row>
  </sheetData>
  <mergeCells count="1">
    <mergeCell ref="A1:E1"/>
  </mergeCells>
  <conditionalFormatting sqref="E3:E7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BA112"/>
  <sheetViews>
    <sheetView workbookViewId="0" showGridLines="0" defaultGridColor="1"/>
  </sheetViews>
  <sheetFormatPr defaultColWidth="9" defaultRowHeight="14.25" customHeight="1" outlineLevelRow="0" outlineLevelCol="0"/>
  <cols>
    <col min="1" max="1" width="9" style="12" customWidth="1"/>
    <col min="2" max="2" width="71" style="12" customWidth="1"/>
    <col min="3" max="3" width="16.8516" style="12" customWidth="1"/>
    <col min="4" max="4" width="12.3516" style="12" customWidth="1"/>
    <col min="5" max="5" width="36.3516" style="12" customWidth="1"/>
    <col min="6" max="6" width="21.6719" style="12" customWidth="1"/>
    <col min="7" max="7" width="11.3516" style="12" customWidth="1"/>
    <col min="8" max="8" width="12.8516" style="12" customWidth="1"/>
    <col min="9" max="9" width="13.5" style="12" customWidth="1"/>
    <col min="10" max="10" width="68" style="12" customWidth="1"/>
    <col min="11" max="11" width="10.8516" style="12" customWidth="1"/>
    <col min="12" max="12" width="9" style="12" customWidth="1"/>
    <col min="13" max="13" width="24.3516" style="12" customWidth="1"/>
    <col min="14" max="53" width="9" style="12" customWidth="1"/>
    <col min="54" max="256" width="9" style="12" customWidth="1"/>
  </cols>
  <sheetData>
    <row r="1" ht="17.25" customHeight="1">
      <c r="A1" s="13"/>
      <c r="B1" s="14"/>
      <c r="C1" s="15"/>
      <c r="D1" s="14"/>
      <c r="E1" s="14"/>
      <c r="F1" s="14"/>
      <c r="G1" s="14"/>
      <c r="H1" s="14"/>
      <c r="I1" s="14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/>
    </row>
    <row r="2" ht="24.75" customHeight="1">
      <c r="A2" t="s" s="18">
        <v>11</v>
      </c>
      <c r="B2" s="19"/>
      <c r="C2" s="20"/>
      <c r="D2" s="19"/>
      <c r="E2" s="14"/>
      <c r="F2" s="21"/>
      <c r="G2" s="21"/>
      <c r="H2" s="21"/>
      <c r="I2" s="22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7"/>
    </row>
    <row r="3" ht="33" customHeight="1">
      <c r="A3" s="23"/>
      <c r="B3" t="s" s="24">
        <v>12</v>
      </c>
      <c r="C3" t="s" s="25">
        <v>13</v>
      </c>
      <c r="D3" s="26"/>
      <c r="E3" s="21"/>
      <c r="F3" s="21"/>
      <c r="G3" s="21"/>
      <c r="H3" s="21"/>
      <c r="I3" s="22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7"/>
    </row>
    <row r="4" ht="36" customHeight="1">
      <c r="A4" t="s" s="27">
        <v>14</v>
      </c>
      <c r="B4" t="s" s="27">
        <v>15</v>
      </c>
      <c r="C4" t="s" s="28">
        <v>16</v>
      </c>
      <c r="D4" t="s" s="28">
        <v>17</v>
      </c>
      <c r="E4" s="29"/>
      <c r="F4" s="21"/>
      <c r="G4" s="21"/>
      <c r="H4" s="21"/>
      <c r="I4" s="22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7"/>
    </row>
    <row r="5" ht="17.25" customHeight="1">
      <c r="A5" s="30">
        <v>1</v>
      </c>
      <c r="B5" t="s" s="31">
        <v>18</v>
      </c>
      <c r="C5" s="32">
        <f>H26</f>
        <v>1150</v>
      </c>
      <c r="D5" s="33">
        <f>O26</f>
        <v>0</v>
      </c>
      <c r="E5" s="34"/>
      <c r="F5" s="21"/>
      <c r="G5" s="35"/>
      <c r="H5" s="21"/>
      <c r="I5" s="22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7"/>
    </row>
    <row r="6" ht="17.25" customHeight="1">
      <c r="A6" s="30">
        <v>2</v>
      </c>
      <c r="B6" t="s" s="31">
        <v>19</v>
      </c>
      <c r="C6" s="32">
        <f>H33</f>
        <v>4882</v>
      </c>
      <c r="D6" s="33">
        <f>O33</f>
        <v>0</v>
      </c>
      <c r="E6" s="34"/>
      <c r="F6" s="21"/>
      <c r="G6" s="35"/>
      <c r="H6" s="21"/>
      <c r="I6" s="2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7"/>
    </row>
    <row r="7" ht="17.25" customHeight="1">
      <c r="A7" s="30">
        <v>3</v>
      </c>
      <c r="B7" t="s" s="31">
        <v>20</v>
      </c>
      <c r="C7" s="32">
        <f>H36</f>
        <v>600</v>
      </c>
      <c r="D7" s="33">
        <f>O36</f>
        <v>0</v>
      </c>
      <c r="E7" s="34"/>
      <c r="F7" s="21"/>
      <c r="G7" s="35"/>
      <c r="H7" s="21"/>
      <c r="I7" s="2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7"/>
    </row>
    <row r="8" ht="17.25" customHeight="1">
      <c r="A8" s="30">
        <v>4</v>
      </c>
      <c r="B8" t="s" s="31">
        <v>21</v>
      </c>
      <c r="C8" s="32">
        <f>H39</f>
        <v>0</v>
      </c>
      <c r="D8" s="33">
        <f>O39</f>
        <v>0</v>
      </c>
      <c r="E8" s="34"/>
      <c r="F8" s="21"/>
      <c r="G8" s="35"/>
      <c r="H8" s="21"/>
      <c r="I8" s="22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7"/>
    </row>
    <row r="9" ht="17.25" customHeight="1">
      <c r="A9" s="30">
        <v>5</v>
      </c>
      <c r="B9" t="s" s="31">
        <v>22</v>
      </c>
      <c r="C9" s="32">
        <f>H42</f>
        <v>0</v>
      </c>
      <c r="D9" s="33">
        <f>O40</f>
        <v>0</v>
      </c>
      <c r="E9" s="34"/>
      <c r="F9" s="21"/>
      <c r="G9" s="35"/>
      <c r="H9" s="21"/>
      <c r="I9" s="22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7"/>
    </row>
    <row r="10" ht="17.25" customHeight="1">
      <c r="A10" s="30">
        <v>6</v>
      </c>
      <c r="B10" t="s" s="31">
        <v>23</v>
      </c>
      <c r="C10" s="32">
        <f>H60</f>
        <v>23454</v>
      </c>
      <c r="D10" s="33">
        <f>O41</f>
        <v>0</v>
      </c>
      <c r="E10" s="34"/>
      <c r="F10" s="21"/>
      <c r="G10" s="35"/>
      <c r="H10" s="21"/>
      <c r="I10" s="22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7"/>
    </row>
    <row r="11" ht="17.25" customHeight="1">
      <c r="A11" s="30">
        <v>7</v>
      </c>
      <c r="B11" t="s" s="31">
        <v>24</v>
      </c>
      <c r="C11" s="32">
        <f>H63</f>
        <v>238</v>
      </c>
      <c r="D11" s="33">
        <f>O42</f>
        <v>0</v>
      </c>
      <c r="E11" s="34"/>
      <c r="F11" s="36"/>
      <c r="G11" s="35"/>
      <c r="H11" s="21"/>
      <c r="I11" s="22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7"/>
    </row>
    <row r="12" ht="17.25" customHeight="1">
      <c r="A12" s="30">
        <v>8</v>
      </c>
      <c r="B12" t="s" s="31">
        <v>25</v>
      </c>
      <c r="C12" s="32">
        <f>H68</f>
        <v>4320</v>
      </c>
      <c r="D12" s="33">
        <f>O43</f>
        <v>0</v>
      </c>
      <c r="E12" s="34"/>
      <c r="F12" s="36"/>
      <c r="G12" s="35"/>
      <c r="H12" s="21"/>
      <c r="I12" s="22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7"/>
    </row>
    <row r="13" ht="17.25" customHeight="1">
      <c r="A13" s="30">
        <v>9</v>
      </c>
      <c r="B13" t="s" s="31">
        <v>26</v>
      </c>
      <c r="C13" s="32">
        <f>H71</f>
        <v>0</v>
      </c>
      <c r="D13" s="33">
        <f>O44</f>
        <v>0</v>
      </c>
      <c r="E13" s="37"/>
      <c r="F13" s="38"/>
      <c r="G13" s="35"/>
      <c r="H13" s="21"/>
      <c r="I13" s="2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7"/>
    </row>
    <row r="14" ht="17.25" customHeight="1">
      <c r="A14" s="30">
        <v>10</v>
      </c>
      <c r="B14" t="s" s="31">
        <v>27</v>
      </c>
      <c r="C14" s="32">
        <f>H74</f>
        <v>1520</v>
      </c>
      <c r="D14" s="33">
        <f>O46</f>
        <v>0</v>
      </c>
      <c r="E14" s="37"/>
      <c r="F14" s="38"/>
      <c r="G14" s="38"/>
      <c r="H14" s="21"/>
      <c r="I14" s="2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7"/>
    </row>
    <row r="15" ht="17.25" customHeight="1">
      <c r="A15" s="30">
        <v>11</v>
      </c>
      <c r="B15" t="s" s="31">
        <v>28</v>
      </c>
      <c r="C15" s="32">
        <f>H78</f>
        <v>3740</v>
      </c>
      <c r="D15" s="33">
        <f>O47</f>
        <v>0</v>
      </c>
      <c r="E15" s="37"/>
      <c r="F15" s="38"/>
      <c r="G15" s="38"/>
      <c r="H15" s="21"/>
      <c r="I15" s="2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7"/>
    </row>
    <row r="16" ht="17.25" customHeight="1">
      <c r="A16" s="30">
        <v>12</v>
      </c>
      <c r="B16" t="s" s="31">
        <v>29</v>
      </c>
      <c r="C16" s="32">
        <f>H81</f>
        <v>0</v>
      </c>
      <c r="D16" s="33">
        <f>O48</f>
        <v>0</v>
      </c>
      <c r="E16" s="37"/>
      <c r="F16" s="38"/>
      <c r="G16" s="38"/>
      <c r="H16" s="21"/>
      <c r="I16" s="2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7"/>
    </row>
    <row r="17" ht="17.25" customHeight="1">
      <c r="A17" s="30">
        <v>13</v>
      </c>
      <c r="B17" t="s" s="31">
        <v>30</v>
      </c>
      <c r="C17" s="32">
        <f>H84</f>
        <v>0</v>
      </c>
      <c r="D17" s="33">
        <f>O55</f>
        <v>0</v>
      </c>
      <c r="E17" s="37"/>
      <c r="F17" s="38"/>
      <c r="G17" s="38"/>
      <c r="H17" s="21"/>
      <c r="I17" s="2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7"/>
    </row>
    <row r="18" ht="17.25" customHeight="1">
      <c r="A18" s="30">
        <v>14</v>
      </c>
      <c r="B18" t="s" s="31">
        <v>31</v>
      </c>
      <c r="C18" s="32">
        <f>H87</f>
        <v>2394.24</v>
      </c>
      <c r="D18" s="33">
        <f>O56</f>
        <v>0</v>
      </c>
      <c r="E18" s="39"/>
      <c r="F18" s="21"/>
      <c r="G18" s="35"/>
      <c r="H18" s="21"/>
      <c r="I18" s="2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7"/>
    </row>
    <row r="19" ht="17.25" customHeight="1">
      <c r="A19" s="40"/>
      <c r="B19" t="s" s="31">
        <v>32</v>
      </c>
      <c r="C19" s="41">
        <f>SUM(C5:C18)</f>
        <v>42298.24</v>
      </c>
      <c r="D19" s="33">
        <f>O57</f>
        <v>0</v>
      </c>
      <c r="E19" s="42"/>
      <c r="F19" s="43"/>
      <c r="G19" s="44"/>
      <c r="H19" s="45"/>
      <c r="I19" s="2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7"/>
    </row>
    <row r="20" ht="18.75" customHeight="1">
      <c r="A20" s="46"/>
      <c r="B20" s="47"/>
      <c r="C20" s="48"/>
      <c r="D20" s="49"/>
      <c r="E20" s="50"/>
      <c r="F20" s="43"/>
      <c r="G20" s="45"/>
      <c r="H20" s="45"/>
      <c r="I20" s="2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7"/>
    </row>
    <row r="21" ht="17.25" customHeight="1">
      <c r="A21" s="51"/>
      <c r="B21" s="52"/>
      <c r="C21" s="53"/>
      <c r="D21" s="54"/>
      <c r="E21" s="21"/>
      <c r="F21" s="21"/>
      <c r="G21" s="21"/>
      <c r="H21" s="21"/>
      <c r="I21" s="2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7"/>
    </row>
    <row r="22" ht="22.5" customHeight="1">
      <c r="A22" s="23"/>
      <c r="B22" t="s" s="55">
        <v>33</v>
      </c>
      <c r="C22" s="56"/>
      <c r="D22" s="26"/>
      <c r="E22" s="26"/>
      <c r="F22" s="57"/>
      <c r="G22" s="57"/>
      <c r="H22" s="57"/>
      <c r="I22" s="58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7"/>
    </row>
    <row r="23" ht="31.5" customHeight="1">
      <c r="A23" t="s" s="59">
        <v>34</v>
      </c>
      <c r="B23" t="s" s="59">
        <v>35</v>
      </c>
      <c r="C23" t="s" s="59">
        <v>36</v>
      </c>
      <c r="D23" t="s" s="59">
        <v>37</v>
      </c>
      <c r="E23" t="s" s="60">
        <v>38</v>
      </c>
      <c r="F23" t="s" s="59">
        <v>39</v>
      </c>
      <c r="G23" t="s" s="59">
        <v>40</v>
      </c>
      <c r="H23" t="s" s="59">
        <v>41</v>
      </c>
      <c r="I23" t="s" s="61">
        <v>42</v>
      </c>
      <c r="J23" s="62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7"/>
    </row>
    <row r="24" ht="18" customHeight="1">
      <c r="A24" s="63">
        <v>1</v>
      </c>
      <c r="B24" t="s" s="64">
        <f>B5</f>
        <v>43</v>
      </c>
      <c r="C24" s="65"/>
      <c r="D24" s="66"/>
      <c r="E24" s="67"/>
      <c r="F24" s="67"/>
      <c r="G24" s="67"/>
      <c r="H24" s="68"/>
      <c r="I24" s="69"/>
      <c r="J24" s="6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7"/>
    </row>
    <row r="25" ht="34.5" customHeight="1">
      <c r="A25" t="s" s="70">
        <v>44</v>
      </c>
      <c r="B25" t="s" s="71">
        <v>45</v>
      </c>
      <c r="C25" t="s" s="72">
        <v>46</v>
      </c>
      <c r="D25" s="73"/>
      <c r="E25" s="74">
        <v>1</v>
      </c>
      <c r="F25" s="75">
        <v>1</v>
      </c>
      <c r="G25" s="76">
        <v>1150</v>
      </c>
      <c r="H25" s="76">
        <f>E25*F25*G25</f>
        <v>1150</v>
      </c>
      <c r="I25" s="76">
        <v>1150</v>
      </c>
      <c r="J25" s="62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7"/>
    </row>
    <row r="26" ht="15" customHeight="1">
      <c r="A26" t="s" s="77">
        <v>47</v>
      </c>
      <c r="B26" s="78"/>
      <c r="C26" s="78"/>
      <c r="D26" s="78"/>
      <c r="E26" s="78"/>
      <c r="F26" s="78"/>
      <c r="G26" s="79"/>
      <c r="H26" s="76">
        <f>SUM(H25:H25)</f>
        <v>1150</v>
      </c>
      <c r="I26" s="80"/>
      <c r="J26" s="62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7"/>
    </row>
    <row r="27" ht="18" customHeight="1">
      <c r="A27" s="63">
        <v>2</v>
      </c>
      <c r="B27" t="s" s="64">
        <f>B6</f>
        <v>48</v>
      </c>
      <c r="C27" s="65"/>
      <c r="D27" s="66"/>
      <c r="E27" s="67"/>
      <c r="F27" s="67"/>
      <c r="G27" s="67"/>
      <c r="H27" s="68"/>
      <c r="I27" s="69"/>
      <c r="J27" s="62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7"/>
    </row>
    <row r="28" ht="17.25" customHeight="1">
      <c r="A28" t="s" s="70">
        <v>49</v>
      </c>
      <c r="B28" t="s" s="81">
        <v>50</v>
      </c>
      <c r="C28" t="s" s="72">
        <v>51</v>
      </c>
      <c r="D28" t="s" s="82">
        <v>52</v>
      </c>
      <c r="E28" s="74">
        <v>12</v>
      </c>
      <c r="F28" s="83">
        <v>1</v>
      </c>
      <c r="G28" s="76">
        <v>95</v>
      </c>
      <c r="H28" s="76">
        <f>E28*F28*G28</f>
        <v>1140</v>
      </c>
      <c r="I28" s="76">
        <v>95</v>
      </c>
      <c r="J28" t="s" s="84">
        <v>53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7"/>
    </row>
    <row r="29" ht="17.25" customHeight="1">
      <c r="A29" t="s" s="70">
        <v>54</v>
      </c>
      <c r="B29" t="s" s="81">
        <v>55</v>
      </c>
      <c r="C29" t="s" s="72">
        <v>51</v>
      </c>
      <c r="D29" t="s" s="82">
        <v>52</v>
      </c>
      <c r="E29" s="74">
        <v>12</v>
      </c>
      <c r="F29" s="83">
        <v>1</v>
      </c>
      <c r="G29" s="76">
        <v>48</v>
      </c>
      <c r="H29" s="76">
        <f>E29*F29*G29</f>
        <v>576</v>
      </c>
      <c r="I29" s="76">
        <v>48</v>
      </c>
      <c r="J29" s="8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7"/>
    </row>
    <row r="30" ht="17.25" customHeight="1">
      <c r="A30" t="s" s="70">
        <v>56</v>
      </c>
      <c r="B30" t="s" s="81">
        <v>57</v>
      </c>
      <c r="C30" t="s" s="72">
        <v>51</v>
      </c>
      <c r="D30" t="s" s="82">
        <v>52</v>
      </c>
      <c r="E30" s="74">
        <v>12</v>
      </c>
      <c r="F30" s="83">
        <v>1</v>
      </c>
      <c r="G30" s="76">
        <v>95</v>
      </c>
      <c r="H30" s="76">
        <f>E30*F30*G30</f>
        <v>1140</v>
      </c>
      <c r="I30" s="76">
        <v>95</v>
      </c>
      <c r="J30" s="85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7"/>
    </row>
    <row r="31" ht="17.25" customHeight="1">
      <c r="A31" t="s" s="70">
        <v>58</v>
      </c>
      <c r="B31" t="s" s="81">
        <v>59</v>
      </c>
      <c r="C31" t="s" s="72">
        <v>51</v>
      </c>
      <c r="D31" t="s" s="82">
        <v>52</v>
      </c>
      <c r="E31" s="74">
        <v>12</v>
      </c>
      <c r="F31" s="83">
        <v>1</v>
      </c>
      <c r="G31" s="76">
        <v>48</v>
      </c>
      <c r="H31" s="76">
        <f>E31*F31*G31</f>
        <v>576</v>
      </c>
      <c r="I31" s="76">
        <v>48</v>
      </c>
      <c r="J31" s="8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7"/>
    </row>
    <row r="32" ht="17.25" customHeight="1">
      <c r="A32" t="s" s="70">
        <v>56</v>
      </c>
      <c r="B32" t="s" s="81">
        <v>60</v>
      </c>
      <c r="C32" t="s" s="72">
        <v>51</v>
      </c>
      <c r="D32" s="86"/>
      <c r="E32" s="74">
        <v>50</v>
      </c>
      <c r="F32" s="83">
        <v>1</v>
      </c>
      <c r="G32" s="76">
        <v>29</v>
      </c>
      <c r="H32" s="76">
        <f>E32*F32*G32</f>
        <v>1450</v>
      </c>
      <c r="I32" s="76">
        <v>29</v>
      </c>
      <c r="J32" s="6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7"/>
    </row>
    <row r="33" ht="15" customHeight="1">
      <c r="A33" t="s" s="77">
        <v>61</v>
      </c>
      <c r="B33" s="78"/>
      <c r="C33" s="78"/>
      <c r="D33" s="78"/>
      <c r="E33" s="78"/>
      <c r="F33" s="78"/>
      <c r="G33" s="79"/>
      <c r="H33" s="76">
        <f>SUM(H28:H32)</f>
        <v>4882</v>
      </c>
      <c r="I33" s="80"/>
      <c r="J33" s="6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7"/>
    </row>
    <row r="34" ht="18" customHeight="1">
      <c r="A34" s="63">
        <v>3</v>
      </c>
      <c r="B34" t="s" s="64">
        <v>62</v>
      </c>
      <c r="C34" s="65"/>
      <c r="D34" s="66"/>
      <c r="E34" s="67"/>
      <c r="F34" s="67"/>
      <c r="G34" s="67"/>
      <c r="H34" s="68"/>
      <c r="I34" s="69"/>
      <c r="J34" s="6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7"/>
    </row>
    <row r="35" ht="17.25" customHeight="1">
      <c r="A35" t="s" s="70">
        <v>63</v>
      </c>
      <c r="B35" t="s" s="87">
        <v>64</v>
      </c>
      <c r="C35" t="s" s="72">
        <v>65</v>
      </c>
      <c r="D35" t="s" s="87">
        <v>66</v>
      </c>
      <c r="E35" s="74">
        <v>3</v>
      </c>
      <c r="F35" s="74">
        <v>1</v>
      </c>
      <c r="G35" s="76">
        <v>200</v>
      </c>
      <c r="H35" s="76">
        <f>E35*F35*G35</f>
        <v>600</v>
      </c>
      <c r="I35" s="76">
        <v>200</v>
      </c>
      <c r="J35" s="6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7"/>
    </row>
    <row r="36" ht="15" customHeight="1">
      <c r="A36" t="s" s="77">
        <v>47</v>
      </c>
      <c r="B36" s="78"/>
      <c r="C36" s="78"/>
      <c r="D36" s="78"/>
      <c r="E36" s="78"/>
      <c r="F36" s="78"/>
      <c r="G36" s="79"/>
      <c r="H36" s="76">
        <f>SUM(H35:H35)</f>
        <v>600</v>
      </c>
      <c r="I36" s="88"/>
      <c r="J36" s="6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7"/>
    </row>
    <row r="37" ht="18" customHeight="1">
      <c r="A37" s="63">
        <v>4</v>
      </c>
      <c r="B37" t="s" s="64">
        <v>67</v>
      </c>
      <c r="C37" s="65"/>
      <c r="D37" s="66"/>
      <c r="E37" s="67"/>
      <c r="F37" s="67"/>
      <c r="G37" s="67"/>
      <c r="H37" s="68"/>
      <c r="I37" s="69"/>
      <c r="J37" s="6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7"/>
    </row>
    <row r="38" ht="17.25" customHeight="1">
      <c r="A38" s="70"/>
      <c r="B38" s="89"/>
      <c r="C38" s="89"/>
      <c r="D38" s="90"/>
      <c r="E38" s="91"/>
      <c r="F38" s="91"/>
      <c r="G38" s="76"/>
      <c r="H38" s="76"/>
      <c r="I38" s="76"/>
      <c r="J38" s="6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7"/>
    </row>
    <row r="39" ht="15" customHeight="1">
      <c r="A39" t="s" s="77">
        <v>47</v>
      </c>
      <c r="B39" s="78"/>
      <c r="C39" s="78"/>
      <c r="D39" s="78"/>
      <c r="E39" s="78"/>
      <c r="F39" s="78"/>
      <c r="G39" s="79"/>
      <c r="H39" s="76"/>
      <c r="I39" s="92"/>
      <c r="J39" s="6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7"/>
    </row>
    <row r="40" ht="18" customHeight="1">
      <c r="A40" s="63">
        <v>5</v>
      </c>
      <c r="B40" t="s" s="64">
        <f>B9</f>
        <v>68</v>
      </c>
      <c r="C40" s="65"/>
      <c r="D40" s="66"/>
      <c r="E40" s="67"/>
      <c r="F40" s="67"/>
      <c r="G40" s="67"/>
      <c r="H40" s="68"/>
      <c r="I40" s="69"/>
      <c r="J40" s="6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7"/>
    </row>
    <row r="41" ht="18" customHeight="1">
      <c r="A41" s="93"/>
      <c r="B41" s="94"/>
      <c r="C41" s="95"/>
      <c r="D41" s="96"/>
      <c r="E41" s="97"/>
      <c r="F41" s="97"/>
      <c r="G41" s="97"/>
      <c r="H41" s="98"/>
      <c r="I41" s="99"/>
      <c r="J41" s="6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7"/>
    </row>
    <row r="42" ht="15" customHeight="1">
      <c r="A42" t="s" s="77">
        <v>47</v>
      </c>
      <c r="B42" s="78"/>
      <c r="C42" s="78"/>
      <c r="D42" s="78"/>
      <c r="E42" s="78"/>
      <c r="F42" s="78"/>
      <c r="G42" s="79"/>
      <c r="H42" s="76">
        <v>0</v>
      </c>
      <c r="I42" s="92"/>
      <c r="J42" s="6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7"/>
    </row>
    <row r="43" ht="18" customHeight="1">
      <c r="A43" s="63">
        <v>6</v>
      </c>
      <c r="B43" t="s" s="64">
        <f>B10</f>
        <v>69</v>
      </c>
      <c r="C43" s="65"/>
      <c r="D43" s="66"/>
      <c r="E43" s="67"/>
      <c r="F43" s="67"/>
      <c r="G43" s="67"/>
      <c r="H43" s="68"/>
      <c r="I43" s="69"/>
      <c r="J43" s="6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7"/>
    </row>
    <row r="44" ht="34.5" customHeight="1">
      <c r="A44" t="s" s="70">
        <v>70</v>
      </c>
      <c r="B44" t="s" s="100">
        <v>71</v>
      </c>
      <c r="C44" t="s" s="72">
        <v>72</v>
      </c>
      <c r="D44" s="101"/>
      <c r="E44" s="74">
        <v>2</v>
      </c>
      <c r="F44" s="74">
        <v>1</v>
      </c>
      <c r="G44" s="76">
        <v>3950</v>
      </c>
      <c r="H44" s="76">
        <f>E44*F44*G44</f>
        <v>7900</v>
      </c>
      <c r="I44" s="76"/>
      <c r="J44" t="s" s="102">
        <v>73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7"/>
    </row>
    <row r="45" ht="17.25" customHeight="1">
      <c r="A45" t="s" s="70">
        <v>74</v>
      </c>
      <c r="B45" t="s" s="81">
        <v>75</v>
      </c>
      <c r="C45" t="s" s="72">
        <v>72</v>
      </c>
      <c r="D45" s="101"/>
      <c r="E45" s="74">
        <v>2</v>
      </c>
      <c r="F45" s="74">
        <v>1</v>
      </c>
      <c r="G45" s="76">
        <v>400</v>
      </c>
      <c r="H45" s="76">
        <f>E45*F45*G45</f>
        <v>800</v>
      </c>
      <c r="I45" s="76">
        <v>400</v>
      </c>
      <c r="J45" s="103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7"/>
    </row>
    <row r="46" ht="17.25" customHeight="1">
      <c r="A46" t="s" s="70">
        <v>76</v>
      </c>
      <c r="B46" t="s" s="100">
        <v>77</v>
      </c>
      <c r="C46" t="s" s="72">
        <v>72</v>
      </c>
      <c r="D46" t="s" s="104">
        <v>78</v>
      </c>
      <c r="E46" s="74">
        <v>2</v>
      </c>
      <c r="F46" s="74">
        <v>1</v>
      </c>
      <c r="G46" s="76">
        <v>900</v>
      </c>
      <c r="H46" s="76">
        <f>E46*F46*G46</f>
        <v>1800</v>
      </c>
      <c r="I46" s="76">
        <v>900</v>
      </c>
      <c r="J46" s="105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7"/>
    </row>
    <row r="47" ht="17.25" customHeight="1">
      <c r="A47" t="s" s="70">
        <v>79</v>
      </c>
      <c r="B47" t="s" s="100">
        <v>80</v>
      </c>
      <c r="C47" t="s" s="72">
        <v>72</v>
      </c>
      <c r="D47" s="101"/>
      <c r="E47" s="74">
        <v>1</v>
      </c>
      <c r="F47" s="74">
        <v>1</v>
      </c>
      <c r="G47" s="76">
        <v>300</v>
      </c>
      <c r="H47" s="76">
        <f>E47*F47*G47</f>
        <v>300</v>
      </c>
      <c r="I47" s="76">
        <v>300</v>
      </c>
      <c r="J47" s="105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7"/>
    </row>
    <row r="48" ht="17.25" customHeight="1">
      <c r="A48" t="s" s="70">
        <v>81</v>
      </c>
      <c r="B48" t="s" s="100">
        <v>82</v>
      </c>
      <c r="C48" t="s" s="72">
        <v>65</v>
      </c>
      <c r="D48" s="101"/>
      <c r="E48" s="74">
        <v>1</v>
      </c>
      <c r="F48" s="74">
        <v>1</v>
      </c>
      <c r="G48" s="76">
        <v>2000</v>
      </c>
      <c r="H48" s="76">
        <f>E48*F48*G48</f>
        <v>2000</v>
      </c>
      <c r="I48" s="76">
        <v>2000</v>
      </c>
      <c r="J48" s="105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7"/>
    </row>
    <row r="49" ht="17.25" customHeight="1">
      <c r="A49" t="s" s="106">
        <v>83</v>
      </c>
      <c r="B49" t="s" s="100">
        <v>84</v>
      </c>
      <c r="C49" t="s" s="72">
        <v>46</v>
      </c>
      <c r="D49" s="107"/>
      <c r="E49" s="108">
        <v>4</v>
      </c>
      <c r="F49" s="109">
        <v>1</v>
      </c>
      <c r="G49" s="110">
        <v>750</v>
      </c>
      <c r="H49" s="110">
        <f>E49*F49*G49</f>
        <v>3000</v>
      </c>
      <c r="I49" s="110">
        <v>750</v>
      </c>
      <c r="J49" s="6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7"/>
    </row>
    <row r="50" ht="17.25" customHeight="1">
      <c r="A50" t="s" s="106">
        <v>85</v>
      </c>
      <c r="B50" t="s" s="100">
        <v>86</v>
      </c>
      <c r="C50" t="s" s="72">
        <v>65</v>
      </c>
      <c r="D50" s="107"/>
      <c r="E50" s="108">
        <v>4</v>
      </c>
      <c r="F50" s="109">
        <v>1</v>
      </c>
      <c r="G50" s="110">
        <v>190</v>
      </c>
      <c r="H50" s="110">
        <f>E50*F50*G50</f>
        <v>760</v>
      </c>
      <c r="I50" s="110">
        <v>190</v>
      </c>
      <c r="J50" s="6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7"/>
    </row>
    <row r="51" ht="17.25" customHeight="1">
      <c r="A51" t="s" s="106">
        <v>87</v>
      </c>
      <c r="B51" t="s" s="81">
        <v>88</v>
      </c>
      <c r="C51" t="s" s="72">
        <v>65</v>
      </c>
      <c r="D51" s="107"/>
      <c r="E51" s="108">
        <v>6</v>
      </c>
      <c r="F51" s="109">
        <v>1</v>
      </c>
      <c r="G51" s="110">
        <v>238</v>
      </c>
      <c r="H51" s="110">
        <f>E51*F51*G51</f>
        <v>1428</v>
      </c>
      <c r="I51" s="110">
        <v>238</v>
      </c>
      <c r="J51" s="6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7"/>
    </row>
    <row r="52" ht="17.25" customHeight="1">
      <c r="A52" t="s" s="106">
        <v>89</v>
      </c>
      <c r="B52" t="s" s="100">
        <v>90</v>
      </c>
      <c r="C52" t="s" s="72">
        <v>46</v>
      </c>
      <c r="D52" s="107"/>
      <c r="E52" s="108">
        <v>1</v>
      </c>
      <c r="F52" s="109">
        <v>1</v>
      </c>
      <c r="G52" s="110">
        <v>114</v>
      </c>
      <c r="H52" s="110">
        <f>E52*F52*G52</f>
        <v>114</v>
      </c>
      <c r="I52" s="110">
        <v>114</v>
      </c>
      <c r="J52" s="6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7"/>
    </row>
    <row r="53" ht="17.25" customHeight="1">
      <c r="A53" t="s" s="106">
        <v>91</v>
      </c>
      <c r="B53" t="s" s="100">
        <v>92</v>
      </c>
      <c r="C53" t="s" s="72">
        <v>46</v>
      </c>
      <c r="D53" s="107"/>
      <c r="E53" s="108">
        <v>1</v>
      </c>
      <c r="F53" s="109">
        <v>1</v>
      </c>
      <c r="G53" s="110">
        <v>2000</v>
      </c>
      <c r="H53" s="110">
        <f>E53*F53*G53</f>
        <v>2000</v>
      </c>
      <c r="I53" s="110">
        <v>2000</v>
      </c>
      <c r="J53" s="6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7"/>
    </row>
    <row r="54" ht="17.25" customHeight="1">
      <c r="A54" t="s" s="106">
        <v>93</v>
      </c>
      <c r="B54" t="s" s="100">
        <v>94</v>
      </c>
      <c r="C54" t="s" s="72">
        <v>46</v>
      </c>
      <c r="D54" s="107"/>
      <c r="E54" s="108">
        <v>1</v>
      </c>
      <c r="F54" s="109">
        <v>1</v>
      </c>
      <c r="G54" s="110">
        <v>200</v>
      </c>
      <c r="H54" s="110">
        <f>E54*F54*G54</f>
        <v>200</v>
      </c>
      <c r="I54" s="110">
        <v>200</v>
      </c>
      <c r="J54" s="6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7"/>
    </row>
    <row r="55" ht="17.25" customHeight="1">
      <c r="A55" t="s" s="70">
        <v>95</v>
      </c>
      <c r="B55" t="s" s="87">
        <v>96</v>
      </c>
      <c r="C55" t="s" s="72">
        <v>46</v>
      </c>
      <c r="D55" s="90"/>
      <c r="E55" s="74">
        <v>1</v>
      </c>
      <c r="F55" s="74">
        <v>1</v>
      </c>
      <c r="G55" s="76">
        <v>600</v>
      </c>
      <c r="H55" s="76">
        <f>E55*F55*G55</f>
        <v>600</v>
      </c>
      <c r="I55" t="s" s="111">
        <v>97</v>
      </c>
      <c r="J55" s="6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7"/>
    </row>
    <row r="56" ht="17.25" customHeight="1">
      <c r="A56" t="s" s="70">
        <v>98</v>
      </c>
      <c r="B56" t="s" s="87">
        <v>99</v>
      </c>
      <c r="C56" t="s" s="72">
        <v>72</v>
      </c>
      <c r="D56" s="90"/>
      <c r="E56" s="74">
        <v>2</v>
      </c>
      <c r="F56" s="74">
        <v>1</v>
      </c>
      <c r="G56" s="76">
        <v>190</v>
      </c>
      <c r="H56" s="76">
        <f>E56*F56*G56</f>
        <v>380</v>
      </c>
      <c r="I56" s="76">
        <v>190</v>
      </c>
      <c r="J56" s="6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7"/>
    </row>
    <row r="57" ht="17.25" customHeight="1">
      <c r="A57" t="s" s="70">
        <v>100</v>
      </c>
      <c r="B57" t="s" s="87">
        <v>101</v>
      </c>
      <c r="C57" t="s" s="72">
        <v>65</v>
      </c>
      <c r="D57" s="90"/>
      <c r="E57" s="74">
        <v>1</v>
      </c>
      <c r="F57" s="74">
        <v>1</v>
      </c>
      <c r="G57" s="76">
        <v>200</v>
      </c>
      <c r="H57" s="76">
        <f>E57*F57*G57</f>
        <v>200</v>
      </c>
      <c r="I57" t="s" s="111">
        <v>97</v>
      </c>
      <c r="J57" s="6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7"/>
    </row>
    <row r="58" ht="17.25" customHeight="1">
      <c r="A58" t="s" s="70">
        <v>102</v>
      </c>
      <c r="B58" t="s" s="112">
        <v>103</v>
      </c>
      <c r="C58" t="s" s="112">
        <v>104</v>
      </c>
      <c r="D58" s="113"/>
      <c r="E58" s="114">
        <v>1</v>
      </c>
      <c r="F58" s="114">
        <v>1</v>
      </c>
      <c r="G58" s="76">
        <v>1000</v>
      </c>
      <c r="H58" s="76">
        <f>E58*F58*G58</f>
        <v>1000</v>
      </c>
      <c r="I58" s="76">
        <v>1000</v>
      </c>
      <c r="J58" s="6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7"/>
    </row>
    <row r="59" ht="17.25" customHeight="1">
      <c r="A59" t="s" s="70">
        <v>105</v>
      </c>
      <c r="B59" t="s" s="81">
        <v>106</v>
      </c>
      <c r="C59" t="s" s="112">
        <v>104</v>
      </c>
      <c r="D59" s="113"/>
      <c r="E59" s="114">
        <v>1</v>
      </c>
      <c r="F59" s="114">
        <v>1</v>
      </c>
      <c r="G59" s="76">
        <v>972</v>
      </c>
      <c r="H59" s="76">
        <f>E59*F59*G59</f>
        <v>972</v>
      </c>
      <c r="I59" s="76">
        <v>972</v>
      </c>
      <c r="J59" s="6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7"/>
    </row>
    <row r="60" ht="15" customHeight="1">
      <c r="A60" t="s" s="77">
        <v>47</v>
      </c>
      <c r="B60" s="78"/>
      <c r="C60" s="78"/>
      <c r="D60" s="78"/>
      <c r="E60" s="78"/>
      <c r="F60" s="78"/>
      <c r="G60" s="79"/>
      <c r="H60" s="76">
        <f>SUM(H44:H59)</f>
        <v>23454</v>
      </c>
      <c r="I60" s="80"/>
      <c r="J60" s="115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7"/>
    </row>
    <row r="61" ht="18" customHeight="1">
      <c r="A61" s="63">
        <v>7</v>
      </c>
      <c r="B61" t="s" s="64">
        <f>B11</f>
        <v>107</v>
      </c>
      <c r="C61" s="65"/>
      <c r="D61" s="66"/>
      <c r="E61" s="67"/>
      <c r="F61" s="67"/>
      <c r="G61" s="67"/>
      <c r="H61" s="68"/>
      <c r="I61" s="69"/>
      <c r="J61" s="118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20"/>
    </row>
    <row r="62" ht="17.25" customHeight="1">
      <c r="A62" t="s" s="70">
        <v>108</v>
      </c>
      <c r="B62" t="s" s="112">
        <v>109</v>
      </c>
      <c r="C62" s="121"/>
      <c r="D62" s="96"/>
      <c r="E62" s="74">
        <v>1</v>
      </c>
      <c r="F62" s="74">
        <v>1</v>
      </c>
      <c r="G62" s="76">
        <v>238</v>
      </c>
      <c r="H62" s="76">
        <f>E62*F62*G62</f>
        <v>238</v>
      </c>
      <c r="I62" s="76">
        <v>238</v>
      </c>
      <c r="J62" s="122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4"/>
    </row>
    <row r="63" ht="18.75" customHeight="1">
      <c r="A63" t="s" s="77">
        <v>47</v>
      </c>
      <c r="B63" s="78"/>
      <c r="C63" s="78"/>
      <c r="D63" s="78"/>
      <c r="E63" s="78"/>
      <c r="F63" s="78"/>
      <c r="G63" s="79"/>
      <c r="H63" s="76">
        <f>SUM(H62:H62)</f>
        <v>238</v>
      </c>
      <c r="I63" s="80"/>
      <c r="J63" s="6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7"/>
    </row>
    <row r="64" ht="18" customHeight="1">
      <c r="A64" s="63">
        <v>8</v>
      </c>
      <c r="B64" t="s" s="64">
        <f>B12</f>
        <v>110</v>
      </c>
      <c r="C64" s="65"/>
      <c r="D64" s="66"/>
      <c r="E64" s="67"/>
      <c r="F64" s="67"/>
      <c r="G64" s="67"/>
      <c r="H64" s="68"/>
      <c r="I64" s="69"/>
      <c r="J64" s="6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7"/>
    </row>
    <row r="65" ht="17.25" customHeight="1">
      <c r="A65" t="s" s="70">
        <v>111</v>
      </c>
      <c r="B65" t="s" s="72">
        <v>112</v>
      </c>
      <c r="C65" t="s" s="72">
        <v>113</v>
      </c>
      <c r="D65" s="90"/>
      <c r="E65" s="74">
        <v>8</v>
      </c>
      <c r="F65" s="74">
        <v>1</v>
      </c>
      <c r="G65" s="76">
        <v>240</v>
      </c>
      <c r="H65" s="76">
        <f>G65*F65*E65</f>
        <v>1920</v>
      </c>
      <c r="I65" s="76">
        <v>240</v>
      </c>
      <c r="J65" s="6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7"/>
    </row>
    <row r="66" ht="17.25" customHeight="1">
      <c r="A66" t="s" s="70">
        <v>114</v>
      </c>
      <c r="B66" t="s" s="72">
        <v>115</v>
      </c>
      <c r="C66" t="s" s="72">
        <v>116</v>
      </c>
      <c r="D66" s="90"/>
      <c r="E66" s="74">
        <v>2</v>
      </c>
      <c r="F66" s="74">
        <v>1</v>
      </c>
      <c r="G66" s="76">
        <v>600</v>
      </c>
      <c r="H66" s="76">
        <f>G66*F66*E66</f>
        <v>1200</v>
      </c>
      <c r="I66" s="76">
        <v>680</v>
      </c>
      <c r="J66" s="6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7"/>
    </row>
    <row r="67" ht="17.25" customHeight="1">
      <c r="A67" t="s" s="70">
        <v>117</v>
      </c>
      <c r="B67" t="s" s="72">
        <v>118</v>
      </c>
      <c r="C67" t="s" s="72">
        <v>116</v>
      </c>
      <c r="D67" s="90"/>
      <c r="E67" s="74">
        <v>2</v>
      </c>
      <c r="F67" s="74">
        <v>1</v>
      </c>
      <c r="G67" s="76">
        <v>600</v>
      </c>
      <c r="H67" s="76">
        <f>G67*F67*E67</f>
        <v>1200</v>
      </c>
      <c r="I67" s="110">
        <v>680</v>
      </c>
      <c r="J67" s="6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7"/>
    </row>
    <row r="68" ht="15" customHeight="1">
      <c r="A68" t="s" s="77">
        <v>47</v>
      </c>
      <c r="B68" s="78"/>
      <c r="C68" s="78"/>
      <c r="D68" s="78"/>
      <c r="E68" s="78"/>
      <c r="F68" s="78"/>
      <c r="G68" s="79"/>
      <c r="H68" s="76">
        <f>SUM(H65:H67)</f>
        <v>4320</v>
      </c>
      <c r="I68" s="80"/>
      <c r="J68" s="6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7"/>
    </row>
    <row r="69" ht="18" customHeight="1">
      <c r="A69" s="63">
        <v>9</v>
      </c>
      <c r="B69" t="s" s="64">
        <f>B13</f>
        <v>119</v>
      </c>
      <c r="C69" s="65"/>
      <c r="D69" s="66"/>
      <c r="E69" s="67"/>
      <c r="F69" s="67"/>
      <c r="G69" s="67"/>
      <c r="H69" s="68"/>
      <c r="I69" s="69"/>
      <c r="J69" s="6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7"/>
    </row>
    <row r="70" ht="17.25" customHeight="1">
      <c r="A70" s="70"/>
      <c r="B70" s="90"/>
      <c r="C70" s="89"/>
      <c r="D70" s="90"/>
      <c r="E70" s="91"/>
      <c r="F70" s="91"/>
      <c r="G70" s="76"/>
      <c r="H70" s="111"/>
      <c r="I70" s="76"/>
      <c r="J70" s="6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7"/>
    </row>
    <row r="71" ht="15" customHeight="1">
      <c r="A71" t="s" s="77">
        <v>47</v>
      </c>
      <c r="B71" s="78"/>
      <c r="C71" s="78"/>
      <c r="D71" s="78"/>
      <c r="E71" s="78"/>
      <c r="F71" s="78"/>
      <c r="G71" s="79"/>
      <c r="H71" s="76">
        <f>SUM(H70:H70)</f>
        <v>0</v>
      </c>
      <c r="I71" s="80"/>
      <c r="J71" s="6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7"/>
    </row>
    <row r="72" ht="18" customHeight="1">
      <c r="A72" s="63">
        <v>10</v>
      </c>
      <c r="B72" t="s" s="64">
        <f>B14</f>
        <v>120</v>
      </c>
      <c r="C72" s="65"/>
      <c r="D72" s="66"/>
      <c r="E72" s="67"/>
      <c r="F72" s="67"/>
      <c r="G72" s="67"/>
      <c r="H72" s="68"/>
      <c r="I72" s="69"/>
      <c r="J72" s="6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7"/>
    </row>
    <row r="73" ht="17.25" customHeight="1">
      <c r="A73" t="s" s="70">
        <v>121</v>
      </c>
      <c r="B73" t="s" s="72">
        <v>122</v>
      </c>
      <c r="C73" t="s" s="72">
        <v>123</v>
      </c>
      <c r="D73" s="90"/>
      <c r="E73" s="74">
        <v>1</v>
      </c>
      <c r="F73" s="74">
        <v>2</v>
      </c>
      <c r="G73" s="76">
        <v>760</v>
      </c>
      <c r="H73" s="76">
        <f>G73*F73*E73</f>
        <v>1520</v>
      </c>
      <c r="I73" s="110">
        <v>760</v>
      </c>
      <c r="J73" s="6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7"/>
    </row>
    <row r="74" ht="15" customHeight="1">
      <c r="A74" t="s" s="77">
        <v>47</v>
      </c>
      <c r="B74" s="78"/>
      <c r="C74" s="78"/>
      <c r="D74" s="78"/>
      <c r="E74" s="78"/>
      <c r="F74" s="78"/>
      <c r="G74" s="79"/>
      <c r="H74" s="76">
        <f>SUM(H73:H73)</f>
        <v>1520</v>
      </c>
      <c r="I74" s="80"/>
      <c r="J74" s="6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7"/>
    </row>
    <row r="75" ht="18" customHeight="1">
      <c r="A75" s="63">
        <v>11</v>
      </c>
      <c r="B75" t="s" s="64">
        <f>B15</f>
        <v>124</v>
      </c>
      <c r="C75" s="65"/>
      <c r="D75" s="66"/>
      <c r="E75" s="67"/>
      <c r="F75" s="67"/>
      <c r="G75" s="67"/>
      <c r="H75" s="68"/>
      <c r="I75" s="69"/>
      <c r="J75" s="6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7"/>
    </row>
    <row r="76" ht="17.25" customHeight="1">
      <c r="A76" t="s" s="70">
        <v>125</v>
      </c>
      <c r="B76" t="s" s="72">
        <v>126</v>
      </c>
      <c r="C76" t="s" s="72">
        <v>123</v>
      </c>
      <c r="D76" s="90"/>
      <c r="E76" s="74">
        <v>1</v>
      </c>
      <c r="F76" s="74">
        <v>2</v>
      </c>
      <c r="G76" s="76">
        <v>120</v>
      </c>
      <c r="H76" s="76">
        <f>G76*F76*E76</f>
        <v>240</v>
      </c>
      <c r="I76" s="76">
        <v>120</v>
      </c>
      <c r="J76" s="6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7"/>
    </row>
    <row r="77" ht="17.25" customHeight="1">
      <c r="A77" t="s" s="70">
        <v>127</v>
      </c>
      <c r="B77" t="s" s="72">
        <v>128</v>
      </c>
      <c r="C77" t="s" s="72">
        <v>129</v>
      </c>
      <c r="D77" s="90"/>
      <c r="E77" s="74">
        <v>1</v>
      </c>
      <c r="F77" s="74">
        <v>1</v>
      </c>
      <c r="G77" s="76">
        <v>3500</v>
      </c>
      <c r="H77" s="76">
        <f>G77*F77*E77</f>
        <v>3500</v>
      </c>
      <c r="I77" t="s" s="125">
        <v>130</v>
      </c>
      <c r="J77" s="62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7"/>
    </row>
    <row r="78" ht="15" customHeight="1">
      <c r="A78" t="s" s="77">
        <v>47</v>
      </c>
      <c r="B78" s="78"/>
      <c r="C78" s="78"/>
      <c r="D78" s="78"/>
      <c r="E78" s="78"/>
      <c r="F78" s="78"/>
      <c r="G78" s="79"/>
      <c r="H78" s="76">
        <f>SUM(H76:H77)</f>
        <v>3740</v>
      </c>
      <c r="I78" s="126"/>
      <c r="J78" s="62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7"/>
    </row>
    <row r="79" ht="18" customHeight="1">
      <c r="A79" s="63">
        <v>12</v>
      </c>
      <c r="B79" t="s" s="64">
        <f>B16</f>
        <v>131</v>
      </c>
      <c r="C79" s="65"/>
      <c r="D79" s="66"/>
      <c r="E79" s="67"/>
      <c r="F79" s="67"/>
      <c r="G79" s="67"/>
      <c r="H79" s="68"/>
      <c r="I79" s="69"/>
      <c r="J79" s="62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7"/>
    </row>
    <row r="80" ht="18" customHeight="1">
      <c r="A80" s="93"/>
      <c r="B80" s="127"/>
      <c r="C80" s="95"/>
      <c r="D80" s="96"/>
      <c r="E80" s="97"/>
      <c r="F80" s="97"/>
      <c r="G80" s="97"/>
      <c r="H80" s="98"/>
      <c r="I80" s="99"/>
      <c r="J80" s="6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7"/>
    </row>
    <row r="81" ht="15" customHeight="1">
      <c r="A81" t="s" s="77">
        <v>47</v>
      </c>
      <c r="B81" s="78"/>
      <c r="C81" s="78"/>
      <c r="D81" s="78"/>
      <c r="E81" s="78"/>
      <c r="F81" s="78"/>
      <c r="G81" s="79"/>
      <c r="H81" s="128"/>
      <c r="I81" s="126"/>
      <c r="J81" s="62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7"/>
    </row>
    <row r="82" ht="18" customHeight="1">
      <c r="A82" s="63">
        <v>13</v>
      </c>
      <c r="B82" t="s" s="64">
        <v>132</v>
      </c>
      <c r="C82" s="65"/>
      <c r="D82" s="66"/>
      <c r="E82" s="67"/>
      <c r="F82" s="67"/>
      <c r="G82" s="67"/>
      <c r="H82" s="129"/>
      <c r="I82" s="130"/>
      <c r="J82" s="62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7"/>
    </row>
    <row r="83" ht="18" customHeight="1">
      <c r="A83" s="93"/>
      <c r="B83" s="94"/>
      <c r="C83" s="95"/>
      <c r="D83" s="96"/>
      <c r="E83" s="97"/>
      <c r="F83" s="97"/>
      <c r="G83" s="97"/>
      <c r="H83" s="131"/>
      <c r="I83" s="132"/>
      <c r="J83" s="62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7"/>
    </row>
    <row r="84" ht="15" customHeight="1">
      <c r="A84" t="s" s="77">
        <v>47</v>
      </c>
      <c r="B84" s="78"/>
      <c r="C84" s="78"/>
      <c r="D84" s="78"/>
      <c r="E84" s="78"/>
      <c r="F84" s="78"/>
      <c r="G84" s="79"/>
      <c r="H84" s="76">
        <v>0</v>
      </c>
      <c r="I84" s="126"/>
      <c r="J84" s="6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7"/>
    </row>
    <row r="85" ht="15.75" customHeight="1">
      <c r="A85" t="s" s="133">
        <v>133</v>
      </c>
      <c r="B85" s="134"/>
      <c r="C85" s="134"/>
      <c r="D85" s="134"/>
      <c r="E85" s="134"/>
      <c r="F85" s="134"/>
      <c r="G85" s="134"/>
      <c r="H85" s="135">
        <f>SUM(H26,H33,H36,H39,H42,H60,H63,H68,H71,H74,H78,H81,H84)</f>
        <v>39904</v>
      </c>
      <c r="I85" s="126"/>
      <c r="J85" s="62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7"/>
    </row>
    <row r="86" ht="18" customHeight="1">
      <c r="A86" s="136">
        <v>14</v>
      </c>
      <c r="B86" t="s" s="137">
        <v>134</v>
      </c>
      <c r="C86" s="138"/>
      <c r="D86" s="138"/>
      <c r="E86" s="138"/>
      <c r="F86" s="138"/>
      <c r="G86" s="139"/>
      <c r="H86" s="140">
        <v>0.06</v>
      </c>
      <c r="I86" s="130"/>
      <c r="J86" s="6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7"/>
    </row>
    <row r="87" ht="15" customHeight="1">
      <c r="A87" t="s" s="77">
        <v>47</v>
      </c>
      <c r="B87" s="78"/>
      <c r="C87" s="78"/>
      <c r="D87" s="78"/>
      <c r="E87" s="78"/>
      <c r="F87" s="78"/>
      <c r="G87" s="79"/>
      <c r="H87" s="76">
        <f>H85*H86</f>
        <v>2394.24</v>
      </c>
      <c r="I87" s="80"/>
      <c r="J87" s="62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7"/>
    </row>
    <row r="88" ht="15.75" customHeight="1">
      <c r="A88" s="141"/>
      <c r="B88" s="142"/>
      <c r="C88" s="142"/>
      <c r="D88" s="142"/>
      <c r="E88" s="142"/>
      <c r="F88" s="142"/>
      <c r="G88" s="142"/>
      <c r="H88" s="143"/>
      <c r="I88" s="144"/>
      <c r="J88" s="62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7"/>
    </row>
    <row r="89" ht="15.75" customHeight="1">
      <c r="A89" t="s" s="145">
        <v>135</v>
      </c>
      <c r="B89" s="146"/>
      <c r="C89" s="146"/>
      <c r="D89" s="146"/>
      <c r="E89" s="146"/>
      <c r="F89" s="146"/>
      <c r="G89" s="147"/>
      <c r="H89" s="148">
        <f>SUM(H85,H87)</f>
        <v>42298.24</v>
      </c>
      <c r="I89" s="149"/>
      <c r="J89" s="62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7"/>
    </row>
    <row r="90" ht="14.25" customHeight="1">
      <c r="A90" s="150"/>
      <c r="B90" s="151"/>
      <c r="C90" s="151"/>
      <c r="D90" s="151"/>
      <c r="E90" s="151"/>
      <c r="F90" s="151"/>
      <c r="G90" s="151"/>
      <c r="H90" s="151"/>
      <c r="I90" s="15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7"/>
    </row>
    <row r="91" ht="14.25" customHeight="1">
      <c r="A91" s="15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7"/>
    </row>
    <row r="92" ht="14.25" customHeight="1">
      <c r="A92" s="15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7"/>
    </row>
    <row r="93" ht="18" customHeight="1">
      <c r="A93" s="15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7"/>
    </row>
    <row r="94" ht="14.25" customHeight="1">
      <c r="A94" s="15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7"/>
    </row>
    <row r="95" ht="14.25" customHeight="1">
      <c r="A95" s="15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7"/>
    </row>
    <row r="96" ht="14.25" customHeight="1">
      <c r="A96" s="15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7"/>
    </row>
    <row r="97" ht="14.25" customHeight="1">
      <c r="A97" s="15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7"/>
    </row>
    <row r="98" ht="14.25" customHeight="1">
      <c r="A98" s="15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7"/>
    </row>
    <row r="99" ht="14.25" customHeight="1">
      <c r="A99" s="15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7"/>
    </row>
    <row r="100" ht="14.25" customHeight="1">
      <c r="A100" s="15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7"/>
    </row>
    <row r="101" ht="14.25" customHeight="1">
      <c r="A101" s="15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7"/>
    </row>
    <row r="102" ht="14.25" customHeight="1">
      <c r="A102" s="15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7"/>
    </row>
    <row r="103" ht="14.25" customHeight="1">
      <c r="A103" s="15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7"/>
    </row>
    <row r="104" ht="14.25" customHeight="1">
      <c r="A104" s="15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7"/>
    </row>
    <row r="105" ht="14.25" customHeight="1">
      <c r="A105" s="15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7"/>
    </row>
    <row r="106" ht="14.25" customHeight="1">
      <c r="A106" s="15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7"/>
    </row>
    <row r="107" ht="14.25" customHeight="1">
      <c r="A107" s="15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7"/>
    </row>
    <row r="108" ht="14.25" customHeight="1">
      <c r="A108" s="15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7"/>
    </row>
    <row r="109" ht="14.25" customHeight="1">
      <c r="A109" s="15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7"/>
    </row>
    <row r="110" ht="14.25" customHeight="1">
      <c r="A110" s="15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7"/>
    </row>
    <row r="111" ht="14.25" customHeight="1">
      <c r="A111" s="15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7"/>
    </row>
    <row r="112" ht="24.75" customHeight="1">
      <c r="A112" s="152"/>
      <c r="B112" s="153"/>
      <c r="C112" s="154"/>
      <c r="D112" s="154"/>
      <c r="E112" s="154"/>
      <c r="F112" s="16"/>
      <c r="G112" s="155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7"/>
    </row>
  </sheetData>
  <mergeCells count="22">
    <mergeCell ref="A88:H88"/>
    <mergeCell ref="A42:G42"/>
    <mergeCell ref="A89:G89"/>
    <mergeCell ref="A78:G78"/>
    <mergeCell ref="A85:G85"/>
    <mergeCell ref="A39:G39"/>
    <mergeCell ref="C112:E112"/>
    <mergeCell ref="A74:G74"/>
    <mergeCell ref="A87:G87"/>
    <mergeCell ref="J28:J31"/>
    <mergeCell ref="A84:G84"/>
    <mergeCell ref="A26:G26"/>
    <mergeCell ref="A36:G36"/>
    <mergeCell ref="A2:D2"/>
    <mergeCell ref="A71:G71"/>
    <mergeCell ref="A60:G60"/>
    <mergeCell ref="A33:G33"/>
    <mergeCell ref="A63:G63"/>
    <mergeCell ref="A81:G81"/>
    <mergeCell ref="E19:F19"/>
    <mergeCell ref="B86:G86"/>
    <mergeCell ref="A68:G68"/>
  </mergeCells>
  <conditionalFormatting sqref="I78 I81 I84 H85:I85 H89:I89">
    <cfRule type="cellIs" dxfId="1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xl/worksheets/sheet3.xml><?xml version="1.0" encoding="utf-8"?>
<worksheet xmlns:r="http://schemas.openxmlformats.org/officeDocument/2006/relationships" xmlns="http://schemas.openxmlformats.org/spreadsheetml/2006/main">
  <dimension ref="A1:BA106"/>
  <sheetViews>
    <sheetView workbookViewId="0" showGridLines="0" defaultGridColor="1"/>
  </sheetViews>
  <sheetFormatPr defaultColWidth="9" defaultRowHeight="14.25" customHeight="1" outlineLevelRow="0" outlineLevelCol="0"/>
  <cols>
    <col min="1" max="1" width="9" style="156" customWidth="1"/>
    <col min="2" max="2" width="71" style="156" customWidth="1"/>
    <col min="3" max="3" width="16.8516" style="156" customWidth="1"/>
    <col min="4" max="4" width="12.3516" style="156" customWidth="1"/>
    <col min="5" max="5" width="36.3516" style="156" customWidth="1"/>
    <col min="6" max="6" width="21.6719" style="156" customWidth="1"/>
    <col min="7" max="7" width="11.3516" style="156" customWidth="1"/>
    <col min="8" max="8" width="12.8516" style="156" customWidth="1"/>
    <col min="9" max="9" width="13.5" style="156" customWidth="1"/>
    <col min="10" max="10" width="13.6719" style="156" customWidth="1"/>
    <col min="11" max="11" width="10.8516" style="156" customWidth="1"/>
    <col min="12" max="12" width="9" style="156" customWidth="1"/>
    <col min="13" max="13" width="24.3516" style="156" customWidth="1"/>
    <col min="14" max="53" width="9" style="156" customWidth="1"/>
    <col min="54" max="256" width="9" style="156" customWidth="1"/>
  </cols>
  <sheetData>
    <row r="1" ht="17.25" customHeight="1">
      <c r="A1" s="157"/>
      <c r="B1" s="157"/>
      <c r="C1" s="158"/>
      <c r="D1" s="157"/>
      <c r="E1" s="159"/>
      <c r="F1" s="157"/>
      <c r="G1" s="159"/>
      <c r="H1" s="157"/>
      <c r="I1" s="15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ht="24.75" customHeight="1">
      <c r="A2" t="s" s="160">
        <v>136</v>
      </c>
      <c r="B2" s="161"/>
      <c r="C2" s="162"/>
      <c r="D2" s="161"/>
      <c r="E2" s="159"/>
      <c r="F2" s="163"/>
      <c r="G2" s="164"/>
      <c r="H2" s="163"/>
      <c r="I2" s="165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ht="33" customHeight="1">
      <c r="A3" s="166"/>
      <c r="B3" t="s" s="167">
        <v>12</v>
      </c>
      <c r="C3" t="s" s="168">
        <v>13</v>
      </c>
      <c r="D3" s="169"/>
      <c r="E3" s="164"/>
      <c r="F3" s="163"/>
      <c r="G3" s="164"/>
      <c r="H3" s="163"/>
      <c r="I3" s="16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ht="36" customHeight="1">
      <c r="A4" t="s" s="27">
        <v>14</v>
      </c>
      <c r="B4" t="s" s="27">
        <v>15</v>
      </c>
      <c r="C4" t="s" s="28">
        <v>16</v>
      </c>
      <c r="D4" t="s" s="28">
        <v>17</v>
      </c>
      <c r="E4" s="170"/>
      <c r="F4" s="163"/>
      <c r="G4" s="164"/>
      <c r="H4" s="163"/>
      <c r="I4" s="16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ht="17.25" customHeight="1">
      <c r="A5" s="30">
        <v>1</v>
      </c>
      <c r="B5" t="s" s="31">
        <v>18</v>
      </c>
      <c r="C5" s="32">
        <f>H26</f>
        <v>0</v>
      </c>
      <c r="D5" s="33">
        <f>O26</f>
        <v>0</v>
      </c>
      <c r="E5" s="171"/>
      <c r="F5" s="163"/>
      <c r="G5" s="164"/>
      <c r="H5" s="163"/>
      <c r="I5" s="16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ht="17.25" customHeight="1">
      <c r="A6" s="30">
        <v>2</v>
      </c>
      <c r="B6" t="s" s="31">
        <v>19</v>
      </c>
      <c r="C6" s="32">
        <f>H33</f>
        <v>4882</v>
      </c>
      <c r="D6" s="33">
        <f>O33</f>
        <v>0</v>
      </c>
      <c r="E6" s="171"/>
      <c r="F6" s="163"/>
      <c r="G6" s="164"/>
      <c r="H6" s="163"/>
      <c r="I6" s="165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ht="17.25" customHeight="1">
      <c r="A7" s="30">
        <v>3</v>
      </c>
      <c r="B7" t="s" s="31">
        <v>20</v>
      </c>
      <c r="C7" s="32">
        <f>H36</f>
        <v>600</v>
      </c>
      <c r="D7" s="33">
        <f>O36</f>
        <v>0</v>
      </c>
      <c r="E7" s="171"/>
      <c r="F7" s="163"/>
      <c r="G7" s="164"/>
      <c r="H7" s="163"/>
      <c r="I7" s="16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ht="17.25" customHeight="1">
      <c r="A8" s="30">
        <v>4</v>
      </c>
      <c r="B8" t="s" s="31">
        <v>21</v>
      </c>
      <c r="C8" s="32">
        <f>H39</f>
        <v>480</v>
      </c>
      <c r="D8" s="33">
        <f>O39</f>
        <v>0</v>
      </c>
      <c r="E8" s="171"/>
      <c r="F8" s="163"/>
      <c r="G8" s="164"/>
      <c r="H8" s="163"/>
      <c r="I8" s="16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ht="17.25" customHeight="1">
      <c r="A9" s="30">
        <v>5</v>
      </c>
      <c r="B9" t="s" s="31">
        <v>22</v>
      </c>
      <c r="C9" s="32">
        <f>H42</f>
        <v>0</v>
      </c>
      <c r="D9" s="33">
        <f>O40</f>
        <v>0</v>
      </c>
      <c r="E9" s="171"/>
      <c r="F9" s="163"/>
      <c r="G9" s="164"/>
      <c r="H9" s="163"/>
      <c r="I9" s="16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ht="17.25" customHeight="1">
      <c r="A10" s="30">
        <v>6</v>
      </c>
      <c r="B10" t="s" s="31">
        <v>23</v>
      </c>
      <c r="C10" s="32">
        <f>H53</f>
        <v>14980</v>
      </c>
      <c r="D10" s="33">
        <f>O41</f>
        <v>0</v>
      </c>
      <c r="E10" s="171"/>
      <c r="F10" s="163"/>
      <c r="G10" s="164"/>
      <c r="H10" s="163"/>
      <c r="I10" s="16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ht="17.25" customHeight="1">
      <c r="A11" s="30">
        <v>7</v>
      </c>
      <c r="B11" t="s" s="31">
        <v>24</v>
      </c>
      <c r="C11" s="32">
        <f>H56</f>
        <v>238</v>
      </c>
      <c r="D11" s="33">
        <f>O42</f>
        <v>0</v>
      </c>
      <c r="E11" s="171"/>
      <c r="F11" s="172"/>
      <c r="G11" s="164"/>
      <c r="H11" s="163"/>
      <c r="I11" s="16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ht="17.25" customHeight="1">
      <c r="A12" s="30">
        <v>8</v>
      </c>
      <c r="B12" t="s" s="31">
        <v>25</v>
      </c>
      <c r="C12" s="32">
        <f>H61</f>
        <v>5330</v>
      </c>
      <c r="D12" s="33">
        <f>O43</f>
        <v>0</v>
      </c>
      <c r="E12" s="171"/>
      <c r="F12" s="172"/>
      <c r="G12" s="164"/>
      <c r="H12" s="163"/>
      <c r="I12" s="16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ht="17.25" customHeight="1">
      <c r="A13" s="30">
        <v>9</v>
      </c>
      <c r="B13" t="s" s="31">
        <v>26</v>
      </c>
      <c r="C13" s="32">
        <f>H64</f>
        <v>0</v>
      </c>
      <c r="D13" s="33">
        <f>O44</f>
        <v>0</v>
      </c>
      <c r="E13" s="173"/>
      <c r="F13" s="174"/>
      <c r="G13" s="164"/>
      <c r="H13" s="163"/>
      <c r="I13" s="16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ht="17.25" customHeight="1">
      <c r="A14" s="30">
        <v>10</v>
      </c>
      <c r="B14" t="s" s="31">
        <v>27</v>
      </c>
      <c r="C14" s="32">
        <f>H67</f>
        <v>1520</v>
      </c>
      <c r="D14" s="33">
        <f>O45</f>
        <v>0</v>
      </c>
      <c r="E14" s="173"/>
      <c r="F14" s="174"/>
      <c r="G14" s="174"/>
      <c r="H14" s="163"/>
      <c r="I14" s="16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ht="17.25" customHeight="1">
      <c r="A15" s="30">
        <v>11</v>
      </c>
      <c r="B15" t="s" s="31">
        <v>28</v>
      </c>
      <c r="C15" s="32">
        <f>H72</f>
        <v>4140</v>
      </c>
      <c r="D15" s="33">
        <f>O46</f>
        <v>0</v>
      </c>
      <c r="E15" s="173"/>
      <c r="F15" s="174"/>
      <c r="G15" s="174"/>
      <c r="H15" s="163"/>
      <c r="I15" s="16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ht="17.25" customHeight="1">
      <c r="A16" s="30">
        <v>12</v>
      </c>
      <c r="B16" t="s" s="31">
        <v>29</v>
      </c>
      <c r="C16" s="32">
        <f>H75</f>
        <v>0</v>
      </c>
      <c r="D16" s="33">
        <f>O47</f>
        <v>0</v>
      </c>
      <c r="E16" s="173"/>
      <c r="F16" s="174"/>
      <c r="G16" s="174"/>
      <c r="H16" s="163"/>
      <c r="I16" s="16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ht="17.25" customHeight="1">
      <c r="A17" s="30">
        <v>13</v>
      </c>
      <c r="B17" t="s" s="31">
        <v>30</v>
      </c>
      <c r="C17" s="32">
        <f>H78</f>
        <v>0</v>
      </c>
      <c r="D17" s="33">
        <f>O48</f>
        <v>0</v>
      </c>
      <c r="E17" s="173"/>
      <c r="F17" s="174"/>
      <c r="G17" s="174"/>
      <c r="H17" s="163"/>
      <c r="I17" s="16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ht="17.25" customHeight="1">
      <c r="A18" s="30">
        <v>14</v>
      </c>
      <c r="B18" t="s" s="31">
        <v>31</v>
      </c>
      <c r="C18" s="32">
        <f>H81</f>
        <v>1930.2</v>
      </c>
      <c r="D18" s="33">
        <f>O49</f>
        <v>0</v>
      </c>
      <c r="E18" s="175"/>
      <c r="F18" s="163"/>
      <c r="G18" s="164"/>
      <c r="H18" s="163"/>
      <c r="I18" s="16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ht="17.25" customHeight="1">
      <c r="A19" s="40"/>
      <c r="B19" t="s" s="31">
        <v>32</v>
      </c>
      <c r="C19" s="41">
        <f>SUM(C5:C18)</f>
        <v>34100.2</v>
      </c>
      <c r="D19" s="33">
        <f>O50</f>
        <v>0</v>
      </c>
      <c r="E19" s="176"/>
      <c r="F19" s="177"/>
      <c r="G19" s="178"/>
      <c r="H19" s="179"/>
      <c r="I19" s="16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ht="18.75" customHeight="1">
      <c r="A20" s="180"/>
      <c r="B20" s="47"/>
      <c r="C20" s="181"/>
      <c r="D20" s="182"/>
      <c r="E20" s="176"/>
      <c r="F20" s="177"/>
      <c r="G20" s="178"/>
      <c r="H20" s="179"/>
      <c r="I20" s="16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ht="17.25" customHeight="1">
      <c r="A21" s="183"/>
      <c r="B21" s="184"/>
      <c r="C21" s="185"/>
      <c r="D21" s="186"/>
      <c r="E21" s="164"/>
      <c r="F21" s="163"/>
      <c r="G21" s="164"/>
      <c r="H21" s="163"/>
      <c r="I21" s="16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</row>
    <row r="22" ht="22.5" customHeight="1">
      <c r="A22" s="166"/>
      <c r="B22" t="s" s="187">
        <v>33</v>
      </c>
      <c r="C22" s="188"/>
      <c r="D22" s="189"/>
      <c r="E22" s="190"/>
      <c r="F22" s="191"/>
      <c r="G22" s="192"/>
      <c r="H22" s="191"/>
      <c r="I22" s="193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ht="31.5" customHeight="1">
      <c r="A23" t="s" s="59">
        <v>34</v>
      </c>
      <c r="B23" t="s" s="59">
        <v>35</v>
      </c>
      <c r="C23" t="s" s="59">
        <v>36</v>
      </c>
      <c r="D23" t="s" s="59">
        <v>37</v>
      </c>
      <c r="E23" t="s" s="60">
        <v>38</v>
      </c>
      <c r="F23" t="s" s="59">
        <v>39</v>
      </c>
      <c r="G23" t="s" s="59">
        <v>40</v>
      </c>
      <c r="H23" t="s" s="59">
        <v>41</v>
      </c>
      <c r="I23" t="s" s="61">
        <v>42</v>
      </c>
      <c r="J23" s="194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ht="18" customHeight="1">
      <c r="A24" s="63">
        <v>1</v>
      </c>
      <c r="B24" t="s" s="195">
        <f>B5</f>
        <v>43</v>
      </c>
      <c r="C24" s="196"/>
      <c r="D24" s="197"/>
      <c r="E24" s="67"/>
      <c r="F24" s="67"/>
      <c r="G24" s="67"/>
      <c r="H24" s="198"/>
      <c r="I24" s="199"/>
      <c r="J24" s="194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ht="17.25" customHeight="1">
      <c r="A25" s="200"/>
      <c r="B25" s="86"/>
      <c r="C25" s="121"/>
      <c r="D25" s="201"/>
      <c r="E25" s="91"/>
      <c r="F25" s="202"/>
      <c r="G25" s="76"/>
      <c r="H25" s="76"/>
      <c r="I25" s="76"/>
      <c r="J25" s="194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</row>
    <row r="26" ht="15" customHeight="1">
      <c r="A26" t="s" s="203">
        <v>47</v>
      </c>
      <c r="B26" s="204"/>
      <c r="C26" s="204"/>
      <c r="D26" s="204"/>
      <c r="E26" s="205"/>
      <c r="F26" s="204"/>
      <c r="G26" s="206"/>
      <c r="H26" s="76">
        <f>SUM(H25:H25)</f>
        <v>0</v>
      </c>
      <c r="I26" s="80"/>
      <c r="J26" s="194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ht="18" customHeight="1">
      <c r="A27" s="63">
        <v>2</v>
      </c>
      <c r="B27" t="s" s="195">
        <f>B6</f>
        <v>48</v>
      </c>
      <c r="C27" s="196"/>
      <c r="D27" s="197"/>
      <c r="E27" s="67"/>
      <c r="F27" s="67"/>
      <c r="G27" s="67"/>
      <c r="H27" s="198"/>
      <c r="I27" s="199"/>
      <c r="J27" s="194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ht="17.25" customHeight="1">
      <c r="A28" t="s" s="200">
        <v>49</v>
      </c>
      <c r="B28" t="s" s="81">
        <v>50</v>
      </c>
      <c r="C28" t="s" s="112">
        <v>51</v>
      </c>
      <c r="D28" t="s" s="82">
        <v>52</v>
      </c>
      <c r="E28" s="74">
        <v>12</v>
      </c>
      <c r="F28" s="83">
        <v>1</v>
      </c>
      <c r="G28" s="76">
        <v>95</v>
      </c>
      <c r="H28" s="76">
        <f>E28*F28*G28</f>
        <v>1140</v>
      </c>
      <c r="I28" s="76">
        <v>95</v>
      </c>
      <c r="J28" t="s" s="207">
        <v>53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ht="17.25" customHeight="1">
      <c r="A29" t="s" s="200">
        <v>54</v>
      </c>
      <c r="B29" t="s" s="81">
        <v>55</v>
      </c>
      <c r="C29" t="s" s="112">
        <v>51</v>
      </c>
      <c r="D29" t="s" s="82">
        <v>52</v>
      </c>
      <c r="E29" s="74">
        <v>12</v>
      </c>
      <c r="F29" s="83">
        <v>1</v>
      </c>
      <c r="G29" s="76">
        <v>48</v>
      </c>
      <c r="H29" s="76">
        <f>E29*F29*G29</f>
        <v>576</v>
      </c>
      <c r="I29" s="76">
        <v>48</v>
      </c>
      <c r="J29" s="208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ht="17.25" customHeight="1">
      <c r="A30" t="s" s="200">
        <v>56</v>
      </c>
      <c r="B30" t="s" s="81">
        <v>57</v>
      </c>
      <c r="C30" t="s" s="112">
        <v>51</v>
      </c>
      <c r="D30" t="s" s="82">
        <v>52</v>
      </c>
      <c r="E30" s="74">
        <v>12</v>
      </c>
      <c r="F30" s="83">
        <v>1</v>
      </c>
      <c r="G30" s="76">
        <v>95</v>
      </c>
      <c r="H30" s="76">
        <f>E30*F30*G30</f>
        <v>1140</v>
      </c>
      <c r="I30" s="76">
        <v>95</v>
      </c>
      <c r="J30" s="20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</row>
    <row r="31" ht="17.25" customHeight="1">
      <c r="A31" t="s" s="200">
        <v>58</v>
      </c>
      <c r="B31" t="s" s="81">
        <v>59</v>
      </c>
      <c r="C31" t="s" s="112">
        <v>51</v>
      </c>
      <c r="D31" t="s" s="82">
        <v>52</v>
      </c>
      <c r="E31" s="74">
        <v>12</v>
      </c>
      <c r="F31" s="83">
        <v>1</v>
      </c>
      <c r="G31" s="76">
        <v>48</v>
      </c>
      <c r="H31" s="76">
        <f>E31*F31*G31</f>
        <v>576</v>
      </c>
      <c r="I31" s="76">
        <v>48</v>
      </c>
      <c r="J31" s="208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</row>
    <row r="32" ht="17.25" customHeight="1">
      <c r="A32" t="s" s="200">
        <v>56</v>
      </c>
      <c r="B32" t="s" s="81">
        <v>60</v>
      </c>
      <c r="C32" t="s" s="112">
        <v>51</v>
      </c>
      <c r="D32" s="86"/>
      <c r="E32" s="74">
        <v>50</v>
      </c>
      <c r="F32" s="83">
        <v>1</v>
      </c>
      <c r="G32" s="76">
        <v>29</v>
      </c>
      <c r="H32" s="76">
        <f>E32*F32*G32</f>
        <v>1450</v>
      </c>
      <c r="I32" s="76">
        <v>29</v>
      </c>
      <c r="J32" s="194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</row>
    <row r="33" ht="15" customHeight="1">
      <c r="A33" t="s" s="203">
        <v>61</v>
      </c>
      <c r="B33" s="204"/>
      <c r="C33" s="204"/>
      <c r="D33" s="204"/>
      <c r="E33" s="205"/>
      <c r="F33" s="204"/>
      <c r="G33" s="206"/>
      <c r="H33" s="76">
        <f>SUM(H28:H32)</f>
        <v>4882</v>
      </c>
      <c r="I33" s="80"/>
      <c r="J33" s="194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ht="18" customHeight="1">
      <c r="A34" s="63">
        <v>3</v>
      </c>
      <c r="B34" t="s" s="195">
        <v>62</v>
      </c>
      <c r="C34" s="196"/>
      <c r="D34" s="197"/>
      <c r="E34" s="67"/>
      <c r="F34" s="67"/>
      <c r="G34" s="67"/>
      <c r="H34" s="198"/>
      <c r="I34" s="199"/>
      <c r="J34" s="194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</row>
    <row r="35" ht="17.25" customHeight="1">
      <c r="A35" t="s" s="200">
        <v>63</v>
      </c>
      <c r="B35" t="s" s="104">
        <v>64</v>
      </c>
      <c r="C35" t="s" s="112">
        <v>65</v>
      </c>
      <c r="D35" t="s" s="104">
        <v>66</v>
      </c>
      <c r="E35" s="74">
        <v>3</v>
      </c>
      <c r="F35" s="114">
        <v>1</v>
      </c>
      <c r="G35" s="76">
        <v>200</v>
      </c>
      <c r="H35" s="76">
        <f>E35*F35*G35</f>
        <v>600</v>
      </c>
      <c r="I35" s="76">
        <v>200</v>
      </c>
      <c r="J35" s="194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</row>
    <row r="36" ht="15" customHeight="1">
      <c r="A36" t="s" s="203">
        <v>47</v>
      </c>
      <c r="B36" s="204"/>
      <c r="C36" s="204"/>
      <c r="D36" s="204"/>
      <c r="E36" s="205"/>
      <c r="F36" s="204"/>
      <c r="G36" s="206"/>
      <c r="H36" s="76">
        <f>SUM(H35:H35)</f>
        <v>600</v>
      </c>
      <c r="I36" s="88"/>
      <c r="J36" s="19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</row>
    <row r="37" ht="18" customHeight="1">
      <c r="A37" s="63">
        <v>4</v>
      </c>
      <c r="B37" t="s" s="195">
        <v>67</v>
      </c>
      <c r="C37" s="196"/>
      <c r="D37" s="197"/>
      <c r="E37" s="67"/>
      <c r="F37" s="67"/>
      <c r="G37" s="67"/>
      <c r="H37" s="198"/>
      <c r="I37" s="199"/>
      <c r="J37" s="194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</row>
    <row r="38" ht="17.25" customHeight="1">
      <c r="A38" t="s" s="200">
        <v>137</v>
      </c>
      <c r="B38" t="s" s="112">
        <v>138</v>
      </c>
      <c r="C38" t="s" s="112">
        <v>65</v>
      </c>
      <c r="D38" t="s" s="104">
        <v>139</v>
      </c>
      <c r="E38" s="74">
        <v>60</v>
      </c>
      <c r="F38" s="114">
        <v>1</v>
      </c>
      <c r="G38" s="76">
        <v>8</v>
      </c>
      <c r="H38" s="76">
        <f>E38*F38*G38</f>
        <v>480</v>
      </c>
      <c r="I38" t="s" s="111">
        <v>97</v>
      </c>
      <c r="J38" s="194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</row>
    <row r="39" ht="15" customHeight="1">
      <c r="A39" t="s" s="203">
        <v>47</v>
      </c>
      <c r="B39" s="204"/>
      <c r="C39" s="204"/>
      <c r="D39" s="204"/>
      <c r="E39" s="205"/>
      <c r="F39" s="204"/>
      <c r="G39" s="206"/>
      <c r="H39" s="76">
        <f>SUM(H38)</f>
        <v>480</v>
      </c>
      <c r="I39" s="92"/>
      <c r="J39" s="194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</row>
    <row r="40" ht="18" customHeight="1">
      <c r="A40" s="63">
        <v>5</v>
      </c>
      <c r="B40" t="s" s="195">
        <f>B9</f>
        <v>68</v>
      </c>
      <c r="C40" s="196"/>
      <c r="D40" s="197"/>
      <c r="E40" s="67"/>
      <c r="F40" s="67"/>
      <c r="G40" s="67"/>
      <c r="H40" s="198"/>
      <c r="I40" s="199"/>
      <c r="J40" s="194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</row>
    <row r="41" ht="18" customHeight="1">
      <c r="A41" s="209"/>
      <c r="B41" s="94"/>
      <c r="C41" s="95"/>
      <c r="D41" s="96"/>
      <c r="E41" s="97"/>
      <c r="F41" s="210"/>
      <c r="G41" s="97"/>
      <c r="H41" s="98"/>
      <c r="I41" s="99"/>
      <c r="J41" s="194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ht="15" customHeight="1">
      <c r="A42" t="s" s="203">
        <v>47</v>
      </c>
      <c r="B42" s="204"/>
      <c r="C42" s="204"/>
      <c r="D42" s="204"/>
      <c r="E42" s="205"/>
      <c r="F42" s="204"/>
      <c r="G42" s="206"/>
      <c r="H42" s="76">
        <v>0</v>
      </c>
      <c r="I42" s="92"/>
      <c r="J42" s="194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</row>
    <row r="43" ht="18" customHeight="1">
      <c r="A43" s="63">
        <v>6</v>
      </c>
      <c r="B43" t="s" s="195">
        <f>B10</f>
        <v>69</v>
      </c>
      <c r="C43" s="196"/>
      <c r="D43" s="197"/>
      <c r="E43" s="67"/>
      <c r="F43" s="67"/>
      <c r="G43" s="67"/>
      <c r="H43" s="198"/>
      <c r="I43" s="199"/>
      <c r="J43" s="194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</row>
    <row r="44" ht="138" customHeight="1">
      <c r="A44" t="s" s="200">
        <v>70</v>
      </c>
      <c r="B44" t="s" s="211">
        <v>71</v>
      </c>
      <c r="C44" t="s" s="112">
        <v>72</v>
      </c>
      <c r="D44" s="101"/>
      <c r="E44" s="74">
        <v>2</v>
      </c>
      <c r="F44" s="114">
        <v>1</v>
      </c>
      <c r="G44" s="76">
        <v>3950</v>
      </c>
      <c r="H44" s="76">
        <f>E44*F44*G44</f>
        <v>7900</v>
      </c>
      <c r="I44" s="76"/>
      <c r="J44" t="s" s="212">
        <v>73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</row>
    <row r="45" ht="17.25" customHeight="1">
      <c r="A45" t="s" s="213">
        <v>74</v>
      </c>
      <c r="B45" t="s" s="214">
        <v>75</v>
      </c>
      <c r="C45" t="s" s="112">
        <v>72</v>
      </c>
      <c r="D45" s="101"/>
      <c r="E45" s="74">
        <v>2</v>
      </c>
      <c r="F45" s="114">
        <v>1</v>
      </c>
      <c r="G45" s="76">
        <v>400</v>
      </c>
      <c r="H45" s="76">
        <f>E45*F45*G45</f>
        <v>800</v>
      </c>
      <c r="I45" s="76">
        <v>400</v>
      </c>
      <c r="J45" s="215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</row>
    <row r="46" ht="17.25" customHeight="1">
      <c r="A46" t="s" s="200">
        <v>76</v>
      </c>
      <c r="B46" t="s" s="100">
        <v>77</v>
      </c>
      <c r="C46" t="s" s="112">
        <v>72</v>
      </c>
      <c r="D46" t="s" s="104">
        <v>78</v>
      </c>
      <c r="E46" s="74">
        <v>2</v>
      </c>
      <c r="F46" s="114">
        <v>1</v>
      </c>
      <c r="G46" s="76">
        <v>900</v>
      </c>
      <c r="H46" s="76">
        <f>E46*F46*G46</f>
        <v>1800</v>
      </c>
      <c r="I46" s="76">
        <v>900</v>
      </c>
      <c r="J46" s="2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</row>
    <row r="47" ht="17.25" customHeight="1">
      <c r="A47" t="s" s="200">
        <v>79</v>
      </c>
      <c r="B47" t="s" s="100">
        <v>80</v>
      </c>
      <c r="C47" t="s" s="112">
        <v>72</v>
      </c>
      <c r="D47" s="101"/>
      <c r="E47" s="74">
        <v>1</v>
      </c>
      <c r="F47" s="114">
        <v>1</v>
      </c>
      <c r="G47" s="76">
        <v>300</v>
      </c>
      <c r="H47" s="76">
        <f>E47*F47*G47</f>
        <v>300</v>
      </c>
      <c r="I47" s="76">
        <v>300</v>
      </c>
      <c r="J47" s="2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</row>
    <row r="48" ht="17.25" customHeight="1">
      <c r="A48" t="s" s="200">
        <v>81</v>
      </c>
      <c r="B48" t="s" s="100">
        <v>82</v>
      </c>
      <c r="C48" t="s" s="112">
        <v>65</v>
      </c>
      <c r="D48" s="101"/>
      <c r="E48" s="74">
        <v>1</v>
      </c>
      <c r="F48" s="114">
        <v>1</v>
      </c>
      <c r="G48" s="76">
        <v>2000</v>
      </c>
      <c r="H48" s="76">
        <f>E48*F48*G48</f>
        <v>2000</v>
      </c>
      <c r="I48" s="76">
        <v>2000</v>
      </c>
      <c r="J48" s="2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</row>
    <row r="49" ht="17.25" customHeight="1">
      <c r="A49" t="s" s="200">
        <v>83</v>
      </c>
      <c r="B49" t="s" s="104">
        <v>96</v>
      </c>
      <c r="C49" t="s" s="112">
        <v>46</v>
      </c>
      <c r="D49" s="101"/>
      <c r="E49" s="74">
        <v>1</v>
      </c>
      <c r="F49" s="114">
        <v>1</v>
      </c>
      <c r="G49" s="76">
        <v>600</v>
      </c>
      <c r="H49" s="76">
        <f>E49*F49*G49</f>
        <v>600</v>
      </c>
      <c r="I49" t="s" s="111">
        <v>97</v>
      </c>
      <c r="J49" s="194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</row>
    <row r="50" ht="17.25" customHeight="1">
      <c r="A50" t="s" s="200">
        <v>85</v>
      </c>
      <c r="B50" t="s" s="104">
        <v>99</v>
      </c>
      <c r="C50" t="s" s="112">
        <v>72</v>
      </c>
      <c r="D50" s="101"/>
      <c r="E50" s="74">
        <v>2</v>
      </c>
      <c r="F50" s="114">
        <v>1</v>
      </c>
      <c r="G50" s="76">
        <v>190</v>
      </c>
      <c r="H50" s="76">
        <f>E50*F50*G50</f>
        <v>380</v>
      </c>
      <c r="I50" s="76">
        <v>190</v>
      </c>
      <c r="J50" s="194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</row>
    <row r="51" ht="17.25" customHeight="1">
      <c r="A51" t="s" s="200">
        <v>87</v>
      </c>
      <c r="B51" t="s" s="104">
        <v>101</v>
      </c>
      <c r="C51" t="s" s="112">
        <v>65</v>
      </c>
      <c r="D51" s="101"/>
      <c r="E51" s="74">
        <v>1</v>
      </c>
      <c r="F51" s="114">
        <v>1</v>
      </c>
      <c r="G51" s="76">
        <v>200</v>
      </c>
      <c r="H51" s="76">
        <f>E51*F51*G51</f>
        <v>200</v>
      </c>
      <c r="I51" t="s" s="111">
        <v>97</v>
      </c>
      <c r="J51" s="194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</row>
    <row r="52" ht="17.25" customHeight="1">
      <c r="A52" t="s" s="200">
        <v>89</v>
      </c>
      <c r="B52" t="s" s="112">
        <v>103</v>
      </c>
      <c r="C52" t="s" s="112">
        <v>104</v>
      </c>
      <c r="D52" s="113"/>
      <c r="E52" s="114">
        <v>1</v>
      </c>
      <c r="F52" s="114">
        <v>1</v>
      </c>
      <c r="G52" s="76">
        <v>1000</v>
      </c>
      <c r="H52" s="76">
        <f>E52*F52*G52</f>
        <v>1000</v>
      </c>
      <c r="I52" s="76">
        <v>1000</v>
      </c>
      <c r="J52" s="194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</row>
    <row r="53" ht="15" customHeight="1">
      <c r="A53" t="s" s="203">
        <v>47</v>
      </c>
      <c r="B53" s="204"/>
      <c r="C53" s="204"/>
      <c r="D53" s="204"/>
      <c r="E53" s="205"/>
      <c r="F53" s="204"/>
      <c r="G53" s="206"/>
      <c r="H53" s="76">
        <f>SUM(H44:H52)</f>
        <v>14980</v>
      </c>
      <c r="I53" s="80"/>
      <c r="J53" s="21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</row>
    <row r="54" ht="18" customHeight="1">
      <c r="A54" s="63">
        <v>7</v>
      </c>
      <c r="B54" t="s" s="195">
        <f>B11</f>
        <v>107</v>
      </c>
      <c r="C54" s="196"/>
      <c r="D54" s="197"/>
      <c r="E54" s="67"/>
      <c r="F54" s="67"/>
      <c r="G54" s="67"/>
      <c r="H54" s="198"/>
      <c r="I54" s="199"/>
      <c r="J54" s="118"/>
      <c r="K54" s="17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</row>
    <row r="55" ht="17.25" customHeight="1">
      <c r="A55" t="s" s="200">
        <v>108</v>
      </c>
      <c r="B55" t="s" s="112">
        <v>109</v>
      </c>
      <c r="C55" s="121"/>
      <c r="D55" s="96"/>
      <c r="E55" s="74">
        <v>1</v>
      </c>
      <c r="F55" s="114">
        <v>1</v>
      </c>
      <c r="G55" s="76">
        <v>238</v>
      </c>
      <c r="H55" s="76">
        <f>E55*F55*G55</f>
        <v>238</v>
      </c>
      <c r="I55" s="76">
        <v>238</v>
      </c>
      <c r="J55" s="218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</row>
    <row r="56" ht="15" customHeight="1">
      <c r="A56" t="s" s="203">
        <v>47</v>
      </c>
      <c r="B56" s="204"/>
      <c r="C56" s="204"/>
      <c r="D56" s="204"/>
      <c r="E56" s="205"/>
      <c r="F56" s="204"/>
      <c r="G56" s="206"/>
      <c r="H56" s="76">
        <f>SUM(H55:H55)</f>
        <v>238</v>
      </c>
      <c r="I56" s="80"/>
      <c r="J56" s="194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</row>
    <row r="57" ht="18" customHeight="1">
      <c r="A57" s="63">
        <v>8</v>
      </c>
      <c r="B57" t="s" s="195">
        <f>B12</f>
        <v>110</v>
      </c>
      <c r="C57" s="196"/>
      <c r="D57" s="197"/>
      <c r="E57" s="67"/>
      <c r="F57" s="67"/>
      <c r="G57" s="67"/>
      <c r="H57" s="198"/>
      <c r="I57" s="199"/>
      <c r="J57" s="194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</row>
    <row r="58" ht="17.25" customHeight="1">
      <c r="A58" t="s" s="200">
        <v>111</v>
      </c>
      <c r="B58" t="s" s="112">
        <v>112</v>
      </c>
      <c r="C58" t="s" s="112">
        <v>113</v>
      </c>
      <c r="D58" s="101"/>
      <c r="E58" s="74">
        <v>10</v>
      </c>
      <c r="F58" s="114">
        <v>1</v>
      </c>
      <c r="G58" s="76">
        <v>293</v>
      </c>
      <c r="H58" s="76">
        <f>G58*F58*E58</f>
        <v>2930</v>
      </c>
      <c r="I58" s="76">
        <v>293</v>
      </c>
      <c r="J58" s="194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</row>
    <row r="59" ht="17.25" customHeight="1">
      <c r="A59" t="s" s="200">
        <v>114</v>
      </c>
      <c r="B59" t="s" s="112">
        <v>115</v>
      </c>
      <c r="C59" t="s" s="112">
        <v>116</v>
      </c>
      <c r="D59" s="101"/>
      <c r="E59" s="74">
        <v>2</v>
      </c>
      <c r="F59" s="114">
        <v>1</v>
      </c>
      <c r="G59" s="76">
        <v>600</v>
      </c>
      <c r="H59" s="76">
        <f>G59*F59*E59</f>
        <v>1200</v>
      </c>
      <c r="I59" s="76">
        <v>680</v>
      </c>
      <c r="J59" s="194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</row>
    <row r="60" ht="17.25" customHeight="1">
      <c r="A60" t="s" s="200">
        <v>117</v>
      </c>
      <c r="B60" t="s" s="112">
        <v>118</v>
      </c>
      <c r="C60" t="s" s="112">
        <v>116</v>
      </c>
      <c r="D60" s="101"/>
      <c r="E60" s="74">
        <v>2</v>
      </c>
      <c r="F60" s="114">
        <v>1</v>
      </c>
      <c r="G60" s="76">
        <v>600</v>
      </c>
      <c r="H60" s="76">
        <f>G60*F60*E60</f>
        <v>1200</v>
      </c>
      <c r="I60" s="110">
        <v>680</v>
      </c>
      <c r="J60" s="194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</row>
    <row r="61" ht="17.25" customHeight="1">
      <c r="A61" t="s" s="203">
        <v>47</v>
      </c>
      <c r="B61" s="204"/>
      <c r="C61" s="204"/>
      <c r="D61" s="204"/>
      <c r="E61" s="205"/>
      <c r="F61" s="204"/>
      <c r="G61" s="206"/>
      <c r="H61" s="76">
        <f>SUM(H58:H60)</f>
        <v>5330</v>
      </c>
      <c r="I61" s="80"/>
      <c r="J61" s="2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</row>
    <row r="62" ht="18" customHeight="1">
      <c r="A62" s="63">
        <v>9</v>
      </c>
      <c r="B62" t="s" s="195">
        <f>B13</f>
        <v>119</v>
      </c>
      <c r="C62" s="196"/>
      <c r="D62" s="197"/>
      <c r="E62" s="67"/>
      <c r="F62" s="67"/>
      <c r="G62" s="67"/>
      <c r="H62" s="198"/>
      <c r="I62" s="199"/>
      <c r="J62" s="19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</row>
    <row r="63" ht="17.25" customHeight="1">
      <c r="A63" s="200"/>
      <c r="B63" s="101"/>
      <c r="C63" s="121"/>
      <c r="D63" s="101"/>
      <c r="E63" s="91"/>
      <c r="F63" s="113"/>
      <c r="G63" s="76"/>
      <c r="H63" s="76"/>
      <c r="I63" s="76"/>
      <c r="J63" s="194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</row>
    <row r="64" ht="15" customHeight="1">
      <c r="A64" t="s" s="203">
        <v>47</v>
      </c>
      <c r="B64" s="204"/>
      <c r="C64" s="204"/>
      <c r="D64" s="204"/>
      <c r="E64" s="205"/>
      <c r="F64" s="204"/>
      <c r="G64" s="206"/>
      <c r="H64" s="76">
        <f>SUM(H63:H63)</f>
        <v>0</v>
      </c>
      <c r="I64" s="80"/>
      <c r="J64" s="19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</row>
    <row r="65" ht="18" customHeight="1">
      <c r="A65" s="63">
        <v>10</v>
      </c>
      <c r="B65" t="s" s="195">
        <f>B14</f>
        <v>120</v>
      </c>
      <c r="C65" s="196"/>
      <c r="D65" s="197"/>
      <c r="E65" s="67"/>
      <c r="F65" s="67"/>
      <c r="G65" s="67"/>
      <c r="H65" s="198"/>
      <c r="I65" s="199"/>
      <c r="J65" s="219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</row>
    <row r="66" ht="17.25" customHeight="1">
      <c r="A66" t="s" s="70">
        <v>121</v>
      </c>
      <c r="B66" t="s" s="72">
        <v>122</v>
      </c>
      <c r="C66" t="s" s="72">
        <v>123</v>
      </c>
      <c r="D66" s="90"/>
      <c r="E66" s="74">
        <v>1</v>
      </c>
      <c r="F66" s="74">
        <v>2</v>
      </c>
      <c r="G66" s="76">
        <v>760</v>
      </c>
      <c r="H66" s="76">
        <f>G66*F66*E66</f>
        <v>1520</v>
      </c>
      <c r="I66" s="110">
        <v>760</v>
      </c>
      <c r="J66" s="219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</row>
    <row r="67" ht="15" customHeight="1">
      <c r="A67" t="s" s="220">
        <v>47</v>
      </c>
      <c r="B67" s="205"/>
      <c r="C67" s="205"/>
      <c r="D67" s="205"/>
      <c r="E67" s="205"/>
      <c r="F67" s="205"/>
      <c r="G67" s="206"/>
      <c r="H67" s="76">
        <f>SUM(H66:H66)</f>
        <v>1520</v>
      </c>
      <c r="I67" s="221"/>
      <c r="J67" s="21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</row>
    <row r="68" ht="18" customHeight="1">
      <c r="A68" s="63">
        <v>11</v>
      </c>
      <c r="B68" t="s" s="195">
        <f>B15</f>
        <v>124</v>
      </c>
      <c r="C68" s="196"/>
      <c r="D68" s="197"/>
      <c r="E68" s="67"/>
      <c r="F68" s="67"/>
      <c r="G68" s="67"/>
      <c r="H68" s="198"/>
      <c r="I68" s="199"/>
      <c r="J68" s="21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</row>
    <row r="69" ht="17.25" customHeight="1">
      <c r="A69" t="s" s="70">
        <v>125</v>
      </c>
      <c r="B69" t="s" s="72">
        <v>126</v>
      </c>
      <c r="C69" t="s" s="72">
        <v>123</v>
      </c>
      <c r="D69" s="90"/>
      <c r="E69" s="74">
        <v>1</v>
      </c>
      <c r="F69" s="74">
        <v>2</v>
      </c>
      <c r="G69" s="76">
        <v>120</v>
      </c>
      <c r="H69" s="76">
        <f>G69*F69*E69</f>
        <v>240</v>
      </c>
      <c r="I69" s="76">
        <v>120</v>
      </c>
      <c r="J69" s="219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</row>
    <row r="70" ht="17.25" customHeight="1">
      <c r="A70" t="s" s="70">
        <v>140</v>
      </c>
      <c r="B70" t="s" s="72">
        <v>141</v>
      </c>
      <c r="C70" t="s" s="72">
        <v>123</v>
      </c>
      <c r="D70" s="90"/>
      <c r="E70" s="74">
        <v>1</v>
      </c>
      <c r="F70" s="74">
        <v>1</v>
      </c>
      <c r="G70" s="76">
        <v>400</v>
      </c>
      <c r="H70" s="76">
        <f>G70*F70*E70</f>
        <v>400</v>
      </c>
      <c r="I70" s="110">
        <v>400</v>
      </c>
      <c r="J70" s="2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</row>
    <row r="71" ht="17.25" customHeight="1">
      <c r="A71" t="s" s="70">
        <v>127</v>
      </c>
      <c r="B71" t="s" s="72">
        <v>128</v>
      </c>
      <c r="C71" t="s" s="72">
        <v>129</v>
      </c>
      <c r="D71" s="90"/>
      <c r="E71" s="74">
        <v>1</v>
      </c>
      <c r="F71" s="74">
        <v>1</v>
      </c>
      <c r="G71" s="76">
        <v>3500</v>
      </c>
      <c r="H71" s="76">
        <f>G71*F71*E71</f>
        <v>3500</v>
      </c>
      <c r="I71" t="s" s="125">
        <v>130</v>
      </c>
      <c r="J71" s="21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</row>
    <row r="72" ht="15" customHeight="1">
      <c r="A72" t="s" s="220">
        <v>47</v>
      </c>
      <c r="B72" s="205"/>
      <c r="C72" s="205"/>
      <c r="D72" s="205"/>
      <c r="E72" s="205"/>
      <c r="F72" s="205"/>
      <c r="G72" s="206"/>
      <c r="H72" s="76">
        <f>SUM(H69:H71)</f>
        <v>4140</v>
      </c>
      <c r="I72" s="222"/>
      <c r="J72" s="219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</row>
    <row r="73" ht="18" customHeight="1">
      <c r="A73" s="63">
        <v>12</v>
      </c>
      <c r="B73" t="s" s="195">
        <f>B16</f>
        <v>131</v>
      </c>
      <c r="C73" s="196"/>
      <c r="D73" s="197"/>
      <c r="E73" s="67"/>
      <c r="F73" s="67"/>
      <c r="G73" s="67"/>
      <c r="H73" s="198"/>
      <c r="I73" s="199"/>
      <c r="J73" s="219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</row>
    <row r="74" ht="18" customHeight="1">
      <c r="A74" s="93"/>
      <c r="B74" s="223"/>
      <c r="C74" s="224"/>
      <c r="D74" s="225"/>
      <c r="E74" s="97"/>
      <c r="F74" s="97"/>
      <c r="G74" s="97"/>
      <c r="H74" s="226"/>
      <c r="I74" s="227"/>
      <c r="J74" s="19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</row>
    <row r="75" ht="15" customHeight="1">
      <c r="A75" t="s" s="220">
        <v>47</v>
      </c>
      <c r="B75" s="205"/>
      <c r="C75" s="205"/>
      <c r="D75" s="205"/>
      <c r="E75" s="205"/>
      <c r="F75" s="205"/>
      <c r="G75" s="206"/>
      <c r="H75" s="128"/>
      <c r="I75" s="222"/>
      <c r="J75" s="194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</row>
    <row r="76" ht="18" customHeight="1">
      <c r="A76" s="63">
        <v>13</v>
      </c>
      <c r="B76" t="s" s="195">
        <v>132</v>
      </c>
      <c r="C76" s="196"/>
      <c r="D76" s="197"/>
      <c r="E76" s="67"/>
      <c r="F76" s="67"/>
      <c r="G76" s="67"/>
      <c r="H76" s="228"/>
      <c r="I76" s="229"/>
      <c r="J76" s="194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</row>
    <row r="77" ht="18" customHeight="1">
      <c r="A77" s="93"/>
      <c r="B77" s="230"/>
      <c r="C77" s="224"/>
      <c r="D77" s="225"/>
      <c r="E77" s="97"/>
      <c r="F77" s="97"/>
      <c r="G77" s="97"/>
      <c r="H77" s="231"/>
      <c r="I77" s="232"/>
      <c r="J77" s="194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</row>
    <row r="78" ht="18" customHeight="1">
      <c r="A78" t="s" s="220">
        <v>47</v>
      </c>
      <c r="B78" s="205"/>
      <c r="C78" s="205"/>
      <c r="D78" s="205"/>
      <c r="E78" s="205"/>
      <c r="F78" s="205"/>
      <c r="G78" s="206"/>
      <c r="H78" s="76">
        <v>0</v>
      </c>
      <c r="I78" s="222"/>
      <c r="J78" s="194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</row>
    <row r="79" ht="15.75" customHeight="1">
      <c r="A79" t="s" s="133">
        <v>133</v>
      </c>
      <c r="B79" s="134"/>
      <c r="C79" s="134"/>
      <c r="D79" s="134"/>
      <c r="E79" s="134"/>
      <c r="F79" s="134"/>
      <c r="G79" s="134"/>
      <c r="H79" s="233">
        <f>SUM(H26,H33,H36,H39,H42,H53,H56,H61,H64,H67,H72,H75,H78)</f>
        <v>32170</v>
      </c>
      <c r="I79" s="222"/>
      <c r="J79" s="194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</row>
    <row r="80" ht="18" customHeight="1">
      <c r="A80" s="136">
        <v>14</v>
      </c>
      <c r="B80" t="s" s="234">
        <v>134</v>
      </c>
      <c r="C80" s="235"/>
      <c r="D80" s="235"/>
      <c r="E80" s="235"/>
      <c r="F80" s="235"/>
      <c r="G80" s="236"/>
      <c r="H80" s="237">
        <v>0.06</v>
      </c>
      <c r="I80" s="229"/>
      <c r="J80" s="194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</row>
    <row r="81" ht="15" customHeight="1">
      <c r="A81" t="s" s="220">
        <v>47</v>
      </c>
      <c r="B81" s="205"/>
      <c r="C81" s="205"/>
      <c r="D81" s="205"/>
      <c r="E81" s="205"/>
      <c r="F81" s="205"/>
      <c r="G81" s="206"/>
      <c r="H81" s="76">
        <f>H79*H80</f>
        <v>1930.2</v>
      </c>
      <c r="I81" s="221"/>
      <c r="J81" s="194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</row>
    <row r="82" ht="15.75" customHeight="1">
      <c r="A82" s="141"/>
      <c r="B82" s="142"/>
      <c r="C82" s="142"/>
      <c r="D82" s="142"/>
      <c r="E82" s="142"/>
      <c r="F82" s="142"/>
      <c r="G82" s="142"/>
      <c r="H82" s="143"/>
      <c r="I82" s="144"/>
      <c r="J82" s="194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</row>
    <row r="83" ht="15.75" customHeight="1">
      <c r="A83" t="s" s="145">
        <v>135</v>
      </c>
      <c r="B83" s="146"/>
      <c r="C83" s="146"/>
      <c r="D83" s="146"/>
      <c r="E83" s="146"/>
      <c r="F83" s="146"/>
      <c r="G83" s="147"/>
      <c r="H83" s="238">
        <f>SUM(H79,H81)</f>
        <v>34100.2</v>
      </c>
      <c r="I83" s="239"/>
      <c r="J83" s="194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</row>
    <row r="84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</row>
    <row r="8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</row>
    <row r="8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</row>
    <row r="87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</row>
    <row r="88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</row>
    <row r="89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</row>
    <row r="90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</row>
    <row r="91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</row>
    <row r="92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</row>
    <row r="93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</row>
    <row r="9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</row>
    <row r="9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</row>
    <row r="9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</row>
    <row r="97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</row>
    <row r="98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</row>
    <row r="99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</row>
    <row r="100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</row>
    <row r="101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</row>
    <row r="102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</row>
    <row r="103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</row>
    <row r="10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</row>
    <row r="10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</row>
    <row r="106" ht="24.75" customHeight="1">
      <c r="A106" s="11"/>
      <c r="B106" s="240"/>
      <c r="C106" s="241"/>
      <c r="D106" s="241"/>
      <c r="E106" s="241"/>
      <c r="F106" s="11"/>
      <c r="G106" s="242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</row>
  </sheetData>
  <mergeCells count="22">
    <mergeCell ref="A64:G64"/>
    <mergeCell ref="J28:J31"/>
    <mergeCell ref="A42:G42"/>
    <mergeCell ref="A53:G53"/>
    <mergeCell ref="A2:D2"/>
    <mergeCell ref="E19:F19"/>
    <mergeCell ref="A81:G81"/>
    <mergeCell ref="A26:G26"/>
    <mergeCell ref="A72:G72"/>
    <mergeCell ref="A36:G36"/>
    <mergeCell ref="A82:H82"/>
    <mergeCell ref="A56:G56"/>
    <mergeCell ref="A33:G33"/>
    <mergeCell ref="A79:G79"/>
    <mergeCell ref="A61:G61"/>
    <mergeCell ref="B80:G80"/>
    <mergeCell ref="C106:E106"/>
    <mergeCell ref="A78:G78"/>
    <mergeCell ref="A67:G67"/>
    <mergeCell ref="A75:G75"/>
    <mergeCell ref="A39:G39"/>
    <mergeCell ref="A83:G83"/>
  </mergeCells>
  <conditionalFormatting sqref="I72 I75 I78 H79:I79 H83:I83">
    <cfRule type="cellIs" dxfId="2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xl/worksheets/sheet4.xml><?xml version="1.0" encoding="utf-8"?>
<worksheet xmlns:r="http://schemas.openxmlformats.org/officeDocument/2006/relationships" xmlns="http://schemas.openxmlformats.org/spreadsheetml/2006/main">
  <dimension ref="A1:BA106"/>
  <sheetViews>
    <sheetView workbookViewId="0" showGridLines="0" defaultGridColor="1"/>
  </sheetViews>
  <sheetFormatPr defaultColWidth="9" defaultRowHeight="14.25" customHeight="1" outlineLevelRow="0" outlineLevelCol="0"/>
  <cols>
    <col min="1" max="1" width="9" style="243" customWidth="1"/>
    <col min="2" max="2" width="71" style="243" customWidth="1"/>
    <col min="3" max="3" width="16.8516" style="243" customWidth="1"/>
    <col min="4" max="4" width="12.3516" style="243" customWidth="1"/>
    <col min="5" max="5" width="36.3516" style="243" customWidth="1"/>
    <col min="6" max="6" width="21.6719" style="243" customWidth="1"/>
    <col min="7" max="7" width="11.3516" style="243" customWidth="1"/>
    <col min="8" max="8" width="12.8516" style="243" customWidth="1"/>
    <col min="9" max="9" width="13.5" style="243" customWidth="1"/>
    <col min="10" max="10" width="13.6719" style="243" customWidth="1"/>
    <col min="11" max="11" width="10.8516" style="243" customWidth="1"/>
    <col min="12" max="12" width="9" style="243" customWidth="1"/>
    <col min="13" max="13" width="24.3516" style="243" customWidth="1"/>
    <col min="14" max="53" width="9" style="243" customWidth="1"/>
    <col min="54" max="256" width="9" style="243" customWidth="1"/>
  </cols>
  <sheetData>
    <row r="1" ht="17.25" customHeight="1">
      <c r="A1" s="157"/>
      <c r="B1" s="157"/>
      <c r="C1" s="158"/>
      <c r="D1" s="157"/>
      <c r="E1" s="159"/>
      <c r="F1" s="157"/>
      <c r="G1" s="159"/>
      <c r="H1" s="157"/>
      <c r="I1" s="15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ht="24.75" customHeight="1">
      <c r="A2" t="s" s="160">
        <v>142</v>
      </c>
      <c r="B2" s="161"/>
      <c r="C2" s="162"/>
      <c r="D2" s="161"/>
      <c r="E2" s="159"/>
      <c r="F2" s="163"/>
      <c r="G2" s="164"/>
      <c r="H2" s="163"/>
      <c r="I2" s="165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ht="33" customHeight="1">
      <c r="A3" s="166"/>
      <c r="B3" t="s" s="167">
        <v>12</v>
      </c>
      <c r="C3" t="s" s="168">
        <v>13</v>
      </c>
      <c r="D3" s="169"/>
      <c r="E3" s="164"/>
      <c r="F3" s="163"/>
      <c r="G3" s="164"/>
      <c r="H3" s="163"/>
      <c r="I3" s="16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ht="36" customHeight="1">
      <c r="A4" t="s" s="27">
        <v>14</v>
      </c>
      <c r="B4" t="s" s="27">
        <v>15</v>
      </c>
      <c r="C4" t="s" s="28">
        <v>16</v>
      </c>
      <c r="D4" t="s" s="28">
        <v>17</v>
      </c>
      <c r="E4" s="170"/>
      <c r="F4" s="163"/>
      <c r="G4" s="164"/>
      <c r="H4" s="163"/>
      <c r="I4" s="16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ht="17.25" customHeight="1">
      <c r="A5" s="30">
        <v>1</v>
      </c>
      <c r="B5" t="s" s="31">
        <v>18</v>
      </c>
      <c r="C5" s="32">
        <f>H26</f>
        <v>0</v>
      </c>
      <c r="D5" s="33">
        <f>O26</f>
        <v>0</v>
      </c>
      <c r="E5" s="171"/>
      <c r="F5" s="163"/>
      <c r="G5" s="164"/>
      <c r="H5" s="163"/>
      <c r="I5" s="16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ht="17.25" customHeight="1">
      <c r="A6" s="30">
        <v>2</v>
      </c>
      <c r="B6" t="s" s="31">
        <v>19</v>
      </c>
      <c r="C6" s="32">
        <f>H33</f>
        <v>4882</v>
      </c>
      <c r="D6" s="33">
        <f>O33</f>
        <v>0</v>
      </c>
      <c r="E6" s="171"/>
      <c r="F6" s="163"/>
      <c r="G6" s="164"/>
      <c r="H6" s="163"/>
      <c r="I6" s="165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ht="17.25" customHeight="1">
      <c r="A7" s="30">
        <v>3</v>
      </c>
      <c r="B7" t="s" s="31">
        <v>20</v>
      </c>
      <c r="C7" s="32">
        <f>H36</f>
        <v>600</v>
      </c>
      <c r="D7" s="33">
        <f>O36</f>
        <v>0</v>
      </c>
      <c r="E7" s="171"/>
      <c r="F7" s="163"/>
      <c r="G7" s="164"/>
      <c r="H7" s="163"/>
      <c r="I7" s="16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ht="17.25" customHeight="1">
      <c r="A8" s="30">
        <v>4</v>
      </c>
      <c r="B8" t="s" s="31">
        <v>21</v>
      </c>
      <c r="C8" s="32">
        <f>H39</f>
        <v>480</v>
      </c>
      <c r="D8" s="33">
        <f>O39</f>
        <v>0</v>
      </c>
      <c r="E8" s="171"/>
      <c r="F8" s="163"/>
      <c r="G8" s="164"/>
      <c r="H8" s="163"/>
      <c r="I8" s="16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ht="17.25" customHeight="1">
      <c r="A9" s="30">
        <v>5</v>
      </c>
      <c r="B9" t="s" s="31">
        <v>22</v>
      </c>
      <c r="C9" s="32">
        <f>H42</f>
        <v>0</v>
      </c>
      <c r="D9" s="33">
        <f>O40</f>
        <v>0</v>
      </c>
      <c r="E9" s="171"/>
      <c r="F9" s="163"/>
      <c r="G9" s="164"/>
      <c r="H9" s="163"/>
      <c r="I9" s="16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ht="17.25" customHeight="1">
      <c r="A10" s="30">
        <v>6</v>
      </c>
      <c r="B10" t="s" s="31">
        <v>23</v>
      </c>
      <c r="C10" s="32">
        <f>H53</f>
        <v>14980</v>
      </c>
      <c r="D10" s="33">
        <f>O41</f>
        <v>0</v>
      </c>
      <c r="E10" s="171"/>
      <c r="F10" s="163"/>
      <c r="G10" s="164"/>
      <c r="H10" s="163"/>
      <c r="I10" s="16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ht="17.25" customHeight="1">
      <c r="A11" s="30">
        <v>7</v>
      </c>
      <c r="B11" t="s" s="31">
        <v>24</v>
      </c>
      <c r="C11" s="32">
        <f>H56</f>
        <v>238</v>
      </c>
      <c r="D11" s="33">
        <f>O42</f>
        <v>0</v>
      </c>
      <c r="E11" s="171"/>
      <c r="F11" s="172"/>
      <c r="G11" s="164"/>
      <c r="H11" s="163"/>
      <c r="I11" s="16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ht="17.25" customHeight="1">
      <c r="A12" s="30">
        <v>8</v>
      </c>
      <c r="B12" t="s" s="31">
        <v>25</v>
      </c>
      <c r="C12" s="32">
        <f>H61</f>
        <v>5330</v>
      </c>
      <c r="D12" s="33">
        <f>O43</f>
        <v>0</v>
      </c>
      <c r="E12" s="171"/>
      <c r="F12" s="172"/>
      <c r="G12" s="164"/>
      <c r="H12" s="163"/>
      <c r="I12" s="16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ht="17.25" customHeight="1">
      <c r="A13" s="30">
        <v>9</v>
      </c>
      <c r="B13" t="s" s="31">
        <v>26</v>
      </c>
      <c r="C13" s="32">
        <f>H64</f>
        <v>0</v>
      </c>
      <c r="D13" s="33">
        <f>O44</f>
        <v>0</v>
      </c>
      <c r="E13" s="173"/>
      <c r="F13" s="174"/>
      <c r="G13" s="164"/>
      <c r="H13" s="163"/>
      <c r="I13" s="16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ht="17.25" customHeight="1">
      <c r="A14" s="30">
        <v>10</v>
      </c>
      <c r="B14" t="s" s="31">
        <v>27</v>
      </c>
      <c r="C14" s="32">
        <f>H67</f>
        <v>1520</v>
      </c>
      <c r="D14" s="33">
        <f>O45</f>
        <v>0</v>
      </c>
      <c r="E14" s="173"/>
      <c r="F14" s="174"/>
      <c r="G14" s="174"/>
      <c r="H14" s="163"/>
      <c r="I14" s="16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ht="17.25" customHeight="1">
      <c r="A15" s="30">
        <v>11</v>
      </c>
      <c r="B15" t="s" s="31">
        <v>28</v>
      </c>
      <c r="C15" s="32">
        <f>H72</f>
        <v>4140</v>
      </c>
      <c r="D15" s="33">
        <f>O46</f>
        <v>0</v>
      </c>
      <c r="E15" s="173"/>
      <c r="F15" s="174"/>
      <c r="G15" s="174"/>
      <c r="H15" s="163"/>
      <c r="I15" s="16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ht="17.25" customHeight="1">
      <c r="A16" s="30">
        <v>12</v>
      </c>
      <c r="B16" t="s" s="31">
        <v>29</v>
      </c>
      <c r="C16" s="32">
        <f>H75</f>
        <v>0</v>
      </c>
      <c r="D16" s="33">
        <f>O47</f>
        <v>0</v>
      </c>
      <c r="E16" s="173"/>
      <c r="F16" s="174"/>
      <c r="G16" s="174"/>
      <c r="H16" s="163"/>
      <c r="I16" s="16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ht="17.25" customHeight="1">
      <c r="A17" s="30">
        <v>13</v>
      </c>
      <c r="B17" t="s" s="31">
        <v>30</v>
      </c>
      <c r="C17" s="32">
        <f>H78</f>
        <v>0</v>
      </c>
      <c r="D17" s="33">
        <f>O48</f>
        <v>0</v>
      </c>
      <c r="E17" s="173"/>
      <c r="F17" s="174"/>
      <c r="G17" s="174"/>
      <c r="H17" s="163"/>
      <c r="I17" s="16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ht="17.25" customHeight="1">
      <c r="A18" s="30">
        <v>14</v>
      </c>
      <c r="B18" t="s" s="31">
        <v>31</v>
      </c>
      <c r="C18" s="32">
        <f>H81</f>
        <v>1930.2</v>
      </c>
      <c r="D18" s="33">
        <f>O49</f>
        <v>0</v>
      </c>
      <c r="E18" s="175"/>
      <c r="F18" s="163"/>
      <c r="G18" s="164"/>
      <c r="H18" s="163"/>
      <c r="I18" s="16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ht="17.25" customHeight="1">
      <c r="A19" s="40"/>
      <c r="B19" t="s" s="31">
        <v>32</v>
      </c>
      <c r="C19" s="41">
        <f>SUM(C5:C18)</f>
        <v>34100.2</v>
      </c>
      <c r="D19" s="33">
        <f>O50</f>
        <v>0</v>
      </c>
      <c r="E19" s="176"/>
      <c r="F19" s="177"/>
      <c r="G19" s="178"/>
      <c r="H19" s="179"/>
      <c r="I19" s="16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ht="18.75" customHeight="1">
      <c r="A20" s="180"/>
      <c r="B20" s="47"/>
      <c r="C20" s="181"/>
      <c r="D20" s="182"/>
      <c r="E20" s="176"/>
      <c r="F20" s="177"/>
      <c r="G20" s="178"/>
      <c r="H20" s="179"/>
      <c r="I20" s="16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ht="17.25" customHeight="1">
      <c r="A21" s="183"/>
      <c r="B21" s="184"/>
      <c r="C21" s="185"/>
      <c r="D21" s="186"/>
      <c r="E21" s="164"/>
      <c r="F21" s="163"/>
      <c r="G21" s="164"/>
      <c r="H21" s="163"/>
      <c r="I21" s="16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</row>
    <row r="22" ht="22.5" customHeight="1">
      <c r="A22" s="166"/>
      <c r="B22" t="s" s="187">
        <v>33</v>
      </c>
      <c r="C22" s="188"/>
      <c r="D22" s="189"/>
      <c r="E22" s="190"/>
      <c r="F22" s="191"/>
      <c r="G22" s="192"/>
      <c r="H22" s="191"/>
      <c r="I22" s="193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ht="31.5" customHeight="1">
      <c r="A23" t="s" s="59">
        <v>34</v>
      </c>
      <c r="B23" t="s" s="59">
        <v>35</v>
      </c>
      <c r="C23" t="s" s="59">
        <v>36</v>
      </c>
      <c r="D23" t="s" s="59">
        <v>37</v>
      </c>
      <c r="E23" t="s" s="60">
        <v>38</v>
      </c>
      <c r="F23" t="s" s="59">
        <v>39</v>
      </c>
      <c r="G23" t="s" s="59">
        <v>40</v>
      </c>
      <c r="H23" t="s" s="59">
        <v>41</v>
      </c>
      <c r="I23" t="s" s="61">
        <v>42</v>
      </c>
      <c r="J23" s="194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ht="18" customHeight="1">
      <c r="A24" s="63">
        <v>1</v>
      </c>
      <c r="B24" t="s" s="195">
        <f>B5</f>
        <v>43</v>
      </c>
      <c r="C24" s="196"/>
      <c r="D24" s="197"/>
      <c r="E24" s="67"/>
      <c r="F24" s="67"/>
      <c r="G24" s="67"/>
      <c r="H24" s="198"/>
      <c r="I24" s="199"/>
      <c r="J24" s="194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ht="17.25" customHeight="1">
      <c r="A25" s="200"/>
      <c r="B25" s="86"/>
      <c r="C25" s="121"/>
      <c r="D25" s="201"/>
      <c r="E25" s="91"/>
      <c r="F25" s="202"/>
      <c r="G25" s="76"/>
      <c r="H25" s="76"/>
      <c r="I25" s="76"/>
      <c r="J25" s="194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</row>
    <row r="26" ht="15" customHeight="1">
      <c r="A26" t="s" s="203">
        <v>47</v>
      </c>
      <c r="B26" s="204"/>
      <c r="C26" s="204"/>
      <c r="D26" s="204"/>
      <c r="E26" s="205"/>
      <c r="F26" s="204"/>
      <c r="G26" s="206"/>
      <c r="H26" s="76">
        <f>SUM(H25:H25)</f>
        <v>0</v>
      </c>
      <c r="I26" s="80"/>
      <c r="J26" s="194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ht="18" customHeight="1">
      <c r="A27" s="63">
        <v>2</v>
      </c>
      <c r="B27" t="s" s="195">
        <f>B6</f>
        <v>48</v>
      </c>
      <c r="C27" s="196"/>
      <c r="D27" s="197"/>
      <c r="E27" s="67"/>
      <c r="F27" s="67"/>
      <c r="G27" s="67"/>
      <c r="H27" s="198"/>
      <c r="I27" s="199"/>
      <c r="J27" s="194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ht="17.25" customHeight="1">
      <c r="A28" t="s" s="200">
        <v>49</v>
      </c>
      <c r="B28" t="s" s="81">
        <v>50</v>
      </c>
      <c r="C28" t="s" s="112">
        <v>51</v>
      </c>
      <c r="D28" t="s" s="82">
        <v>52</v>
      </c>
      <c r="E28" s="74">
        <v>12</v>
      </c>
      <c r="F28" s="83">
        <v>1</v>
      </c>
      <c r="G28" s="76">
        <v>95</v>
      </c>
      <c r="H28" s="76">
        <f>E28*F28*G28</f>
        <v>1140</v>
      </c>
      <c r="I28" s="76">
        <v>95</v>
      </c>
      <c r="J28" t="s" s="207">
        <v>53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ht="17.25" customHeight="1">
      <c r="A29" t="s" s="200">
        <v>54</v>
      </c>
      <c r="B29" t="s" s="81">
        <v>55</v>
      </c>
      <c r="C29" t="s" s="112">
        <v>51</v>
      </c>
      <c r="D29" t="s" s="82">
        <v>52</v>
      </c>
      <c r="E29" s="74">
        <v>12</v>
      </c>
      <c r="F29" s="83">
        <v>1</v>
      </c>
      <c r="G29" s="76">
        <v>48</v>
      </c>
      <c r="H29" s="76">
        <f>E29*F29*G29</f>
        <v>576</v>
      </c>
      <c r="I29" s="76">
        <v>48</v>
      </c>
      <c r="J29" s="208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ht="17.25" customHeight="1">
      <c r="A30" t="s" s="200">
        <v>56</v>
      </c>
      <c r="B30" t="s" s="81">
        <v>57</v>
      </c>
      <c r="C30" t="s" s="112">
        <v>51</v>
      </c>
      <c r="D30" t="s" s="82">
        <v>52</v>
      </c>
      <c r="E30" s="74">
        <v>12</v>
      </c>
      <c r="F30" s="83">
        <v>1</v>
      </c>
      <c r="G30" s="76">
        <v>95</v>
      </c>
      <c r="H30" s="76">
        <f>E30*F30*G30</f>
        <v>1140</v>
      </c>
      <c r="I30" s="76">
        <v>95</v>
      </c>
      <c r="J30" s="20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</row>
    <row r="31" ht="17.25" customHeight="1">
      <c r="A31" t="s" s="200">
        <v>58</v>
      </c>
      <c r="B31" t="s" s="81">
        <v>59</v>
      </c>
      <c r="C31" t="s" s="112">
        <v>51</v>
      </c>
      <c r="D31" t="s" s="82">
        <v>52</v>
      </c>
      <c r="E31" s="74">
        <v>12</v>
      </c>
      <c r="F31" s="83">
        <v>1</v>
      </c>
      <c r="G31" s="76">
        <v>48</v>
      </c>
      <c r="H31" s="76">
        <f>E31*F31*G31</f>
        <v>576</v>
      </c>
      <c r="I31" s="76">
        <v>48</v>
      </c>
      <c r="J31" s="208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</row>
    <row r="32" ht="17.25" customHeight="1">
      <c r="A32" t="s" s="200">
        <v>56</v>
      </c>
      <c r="B32" t="s" s="81">
        <v>60</v>
      </c>
      <c r="C32" t="s" s="112">
        <v>51</v>
      </c>
      <c r="D32" s="86"/>
      <c r="E32" s="74">
        <v>50</v>
      </c>
      <c r="F32" s="83">
        <v>1</v>
      </c>
      <c r="G32" s="76">
        <v>29</v>
      </c>
      <c r="H32" s="76">
        <f>E32*F32*G32</f>
        <v>1450</v>
      </c>
      <c r="I32" s="76">
        <v>29</v>
      </c>
      <c r="J32" s="194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</row>
    <row r="33" ht="15" customHeight="1">
      <c r="A33" t="s" s="203">
        <v>61</v>
      </c>
      <c r="B33" s="204"/>
      <c r="C33" s="204"/>
      <c r="D33" s="204"/>
      <c r="E33" s="205"/>
      <c r="F33" s="204"/>
      <c r="G33" s="206"/>
      <c r="H33" s="76">
        <f>SUM(H28:H32)</f>
        <v>4882</v>
      </c>
      <c r="I33" s="80"/>
      <c r="J33" s="194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ht="18" customHeight="1">
      <c r="A34" s="63">
        <v>3</v>
      </c>
      <c r="B34" t="s" s="195">
        <v>62</v>
      </c>
      <c r="C34" s="196"/>
      <c r="D34" s="197"/>
      <c r="E34" s="67"/>
      <c r="F34" s="67"/>
      <c r="G34" s="67"/>
      <c r="H34" s="198"/>
      <c r="I34" s="199"/>
      <c r="J34" s="194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</row>
    <row r="35" ht="17.25" customHeight="1">
      <c r="A35" t="s" s="200">
        <v>63</v>
      </c>
      <c r="B35" t="s" s="104">
        <v>64</v>
      </c>
      <c r="C35" t="s" s="112">
        <v>65</v>
      </c>
      <c r="D35" t="s" s="104">
        <v>66</v>
      </c>
      <c r="E35" s="74">
        <v>3</v>
      </c>
      <c r="F35" s="114">
        <v>1</v>
      </c>
      <c r="G35" s="76">
        <v>200</v>
      </c>
      <c r="H35" s="76">
        <f>E35*F35*G35</f>
        <v>600</v>
      </c>
      <c r="I35" s="76">
        <v>200</v>
      </c>
      <c r="J35" s="194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</row>
    <row r="36" ht="15" customHeight="1">
      <c r="A36" t="s" s="203">
        <v>47</v>
      </c>
      <c r="B36" s="204"/>
      <c r="C36" s="204"/>
      <c r="D36" s="204"/>
      <c r="E36" s="205"/>
      <c r="F36" s="204"/>
      <c r="G36" s="206"/>
      <c r="H36" s="76">
        <f>SUM(H35:H35)</f>
        <v>600</v>
      </c>
      <c r="I36" s="88"/>
      <c r="J36" s="19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</row>
    <row r="37" ht="18" customHeight="1">
      <c r="A37" s="63">
        <v>4</v>
      </c>
      <c r="B37" t="s" s="195">
        <v>67</v>
      </c>
      <c r="C37" s="196"/>
      <c r="D37" s="197"/>
      <c r="E37" s="67"/>
      <c r="F37" s="67"/>
      <c r="G37" s="67"/>
      <c r="H37" s="198"/>
      <c r="I37" s="199"/>
      <c r="J37" s="194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</row>
    <row r="38" ht="17.25" customHeight="1">
      <c r="A38" t="s" s="200">
        <v>137</v>
      </c>
      <c r="B38" t="s" s="112">
        <v>138</v>
      </c>
      <c r="C38" t="s" s="112">
        <v>65</v>
      </c>
      <c r="D38" t="s" s="104">
        <v>139</v>
      </c>
      <c r="E38" s="74">
        <v>60</v>
      </c>
      <c r="F38" s="114">
        <v>1</v>
      </c>
      <c r="G38" s="76">
        <v>8</v>
      </c>
      <c r="H38" s="76">
        <f>E38*F38*G38</f>
        <v>480</v>
      </c>
      <c r="I38" t="s" s="111">
        <v>97</v>
      </c>
      <c r="J38" s="194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</row>
    <row r="39" ht="15" customHeight="1">
      <c r="A39" t="s" s="203">
        <v>47</v>
      </c>
      <c r="B39" s="204"/>
      <c r="C39" s="204"/>
      <c r="D39" s="204"/>
      <c r="E39" s="205"/>
      <c r="F39" s="204"/>
      <c r="G39" s="206"/>
      <c r="H39" s="76">
        <f>SUM(H38)</f>
        <v>480</v>
      </c>
      <c r="I39" s="92"/>
      <c r="J39" s="194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</row>
    <row r="40" ht="18" customHeight="1">
      <c r="A40" s="63">
        <v>5</v>
      </c>
      <c r="B40" t="s" s="195">
        <f>B9</f>
        <v>68</v>
      </c>
      <c r="C40" s="196"/>
      <c r="D40" s="197"/>
      <c r="E40" s="67"/>
      <c r="F40" s="67"/>
      <c r="G40" s="67"/>
      <c r="H40" s="198"/>
      <c r="I40" s="199"/>
      <c r="J40" s="194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</row>
    <row r="41" ht="18" customHeight="1">
      <c r="A41" s="209"/>
      <c r="B41" s="94"/>
      <c r="C41" s="95"/>
      <c r="D41" s="96"/>
      <c r="E41" s="97"/>
      <c r="F41" s="210"/>
      <c r="G41" s="97"/>
      <c r="H41" s="98"/>
      <c r="I41" s="99"/>
      <c r="J41" s="194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ht="15" customHeight="1">
      <c r="A42" t="s" s="203">
        <v>47</v>
      </c>
      <c r="B42" s="204"/>
      <c r="C42" s="204"/>
      <c r="D42" s="204"/>
      <c r="E42" s="205"/>
      <c r="F42" s="204"/>
      <c r="G42" s="206"/>
      <c r="H42" s="76">
        <v>0</v>
      </c>
      <c r="I42" s="92"/>
      <c r="J42" s="194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</row>
    <row r="43" ht="18" customHeight="1">
      <c r="A43" s="63">
        <v>6</v>
      </c>
      <c r="B43" t="s" s="195">
        <f>B10</f>
        <v>69</v>
      </c>
      <c r="C43" s="196"/>
      <c r="D43" s="197"/>
      <c r="E43" s="67"/>
      <c r="F43" s="67"/>
      <c r="G43" s="67"/>
      <c r="H43" s="198"/>
      <c r="I43" s="199"/>
      <c r="J43" s="194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</row>
    <row r="44" ht="138" customHeight="1">
      <c r="A44" t="s" s="200">
        <v>70</v>
      </c>
      <c r="B44" t="s" s="211">
        <v>71</v>
      </c>
      <c r="C44" t="s" s="112">
        <v>72</v>
      </c>
      <c r="D44" s="101"/>
      <c r="E44" s="74">
        <v>2</v>
      </c>
      <c r="F44" s="114">
        <v>1</v>
      </c>
      <c r="G44" s="76">
        <v>3950</v>
      </c>
      <c r="H44" s="76">
        <f>E44*F44*G44</f>
        <v>7900</v>
      </c>
      <c r="I44" s="76"/>
      <c r="J44" t="s" s="212">
        <v>73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</row>
    <row r="45" ht="17.25" customHeight="1">
      <c r="A45" t="s" s="213">
        <v>74</v>
      </c>
      <c r="B45" t="s" s="214">
        <v>75</v>
      </c>
      <c r="C45" t="s" s="112">
        <v>72</v>
      </c>
      <c r="D45" s="101"/>
      <c r="E45" s="74">
        <v>2</v>
      </c>
      <c r="F45" s="114">
        <v>1</v>
      </c>
      <c r="G45" s="76">
        <v>400</v>
      </c>
      <c r="H45" s="76">
        <f>E45*F45*G45</f>
        <v>800</v>
      </c>
      <c r="I45" s="76">
        <v>400</v>
      </c>
      <c r="J45" s="215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</row>
    <row r="46" ht="17.25" customHeight="1">
      <c r="A46" t="s" s="200">
        <v>76</v>
      </c>
      <c r="B46" t="s" s="100">
        <v>77</v>
      </c>
      <c r="C46" t="s" s="112">
        <v>72</v>
      </c>
      <c r="D46" t="s" s="104">
        <v>78</v>
      </c>
      <c r="E46" s="74">
        <v>2</v>
      </c>
      <c r="F46" s="114">
        <v>1</v>
      </c>
      <c r="G46" s="76">
        <v>900</v>
      </c>
      <c r="H46" s="76">
        <f>E46*F46*G46</f>
        <v>1800</v>
      </c>
      <c r="I46" s="76">
        <v>900</v>
      </c>
      <c r="J46" s="2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</row>
    <row r="47" ht="17.25" customHeight="1">
      <c r="A47" t="s" s="200">
        <v>79</v>
      </c>
      <c r="B47" t="s" s="100">
        <v>80</v>
      </c>
      <c r="C47" t="s" s="112">
        <v>72</v>
      </c>
      <c r="D47" s="101"/>
      <c r="E47" s="74">
        <v>1</v>
      </c>
      <c r="F47" s="114">
        <v>1</v>
      </c>
      <c r="G47" s="76">
        <v>300</v>
      </c>
      <c r="H47" s="76">
        <f>E47*F47*G47</f>
        <v>300</v>
      </c>
      <c r="I47" s="76">
        <v>300</v>
      </c>
      <c r="J47" s="2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</row>
    <row r="48" ht="17.25" customHeight="1">
      <c r="A48" t="s" s="200">
        <v>81</v>
      </c>
      <c r="B48" t="s" s="100">
        <v>82</v>
      </c>
      <c r="C48" t="s" s="112">
        <v>65</v>
      </c>
      <c r="D48" s="101"/>
      <c r="E48" s="74">
        <v>1</v>
      </c>
      <c r="F48" s="114">
        <v>1</v>
      </c>
      <c r="G48" s="76">
        <v>2000</v>
      </c>
      <c r="H48" s="76">
        <f>E48*F48*G48</f>
        <v>2000</v>
      </c>
      <c r="I48" s="76">
        <v>2000</v>
      </c>
      <c r="J48" s="2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</row>
    <row r="49" ht="17.25" customHeight="1">
      <c r="A49" t="s" s="200">
        <v>83</v>
      </c>
      <c r="B49" t="s" s="104">
        <v>96</v>
      </c>
      <c r="C49" t="s" s="112">
        <v>46</v>
      </c>
      <c r="D49" s="101"/>
      <c r="E49" s="74">
        <v>1</v>
      </c>
      <c r="F49" s="114">
        <v>1</v>
      </c>
      <c r="G49" s="76">
        <v>600</v>
      </c>
      <c r="H49" s="76">
        <f>E49*F49*G49</f>
        <v>600</v>
      </c>
      <c r="I49" t="s" s="111">
        <v>97</v>
      </c>
      <c r="J49" s="194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</row>
    <row r="50" ht="17.25" customHeight="1">
      <c r="A50" t="s" s="200">
        <v>85</v>
      </c>
      <c r="B50" t="s" s="104">
        <v>99</v>
      </c>
      <c r="C50" t="s" s="112">
        <v>72</v>
      </c>
      <c r="D50" s="101"/>
      <c r="E50" s="74">
        <v>2</v>
      </c>
      <c r="F50" s="114">
        <v>1</v>
      </c>
      <c r="G50" s="76">
        <v>190</v>
      </c>
      <c r="H50" s="76">
        <f>E50*F50*G50</f>
        <v>380</v>
      </c>
      <c r="I50" s="76">
        <v>190</v>
      </c>
      <c r="J50" s="194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</row>
    <row r="51" ht="17.25" customHeight="1">
      <c r="A51" t="s" s="200">
        <v>87</v>
      </c>
      <c r="B51" t="s" s="104">
        <v>101</v>
      </c>
      <c r="C51" t="s" s="112">
        <v>65</v>
      </c>
      <c r="D51" s="101"/>
      <c r="E51" s="74">
        <v>1</v>
      </c>
      <c r="F51" s="114">
        <v>1</v>
      </c>
      <c r="G51" s="76">
        <v>200</v>
      </c>
      <c r="H51" s="76">
        <f>E51*F51*G51</f>
        <v>200</v>
      </c>
      <c r="I51" t="s" s="111">
        <v>97</v>
      </c>
      <c r="J51" s="194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</row>
    <row r="52" ht="17.25" customHeight="1">
      <c r="A52" t="s" s="200">
        <v>89</v>
      </c>
      <c r="B52" t="s" s="112">
        <v>103</v>
      </c>
      <c r="C52" t="s" s="112">
        <v>104</v>
      </c>
      <c r="D52" s="113"/>
      <c r="E52" s="114">
        <v>1</v>
      </c>
      <c r="F52" s="114">
        <v>1</v>
      </c>
      <c r="G52" s="76">
        <v>1000</v>
      </c>
      <c r="H52" s="76">
        <f>E52*F52*G52</f>
        <v>1000</v>
      </c>
      <c r="I52" s="76">
        <v>1000</v>
      </c>
      <c r="J52" s="194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</row>
    <row r="53" ht="15" customHeight="1">
      <c r="A53" t="s" s="203">
        <v>47</v>
      </c>
      <c r="B53" s="204"/>
      <c r="C53" s="204"/>
      <c r="D53" s="204"/>
      <c r="E53" s="205"/>
      <c r="F53" s="204"/>
      <c r="G53" s="206"/>
      <c r="H53" s="76">
        <f>SUM(H44:H52)</f>
        <v>14980</v>
      </c>
      <c r="I53" s="80"/>
      <c r="J53" s="21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</row>
    <row r="54" ht="18" customHeight="1">
      <c r="A54" s="63">
        <v>7</v>
      </c>
      <c r="B54" t="s" s="195">
        <f>B11</f>
        <v>107</v>
      </c>
      <c r="C54" s="196"/>
      <c r="D54" s="197"/>
      <c r="E54" s="67"/>
      <c r="F54" s="67"/>
      <c r="G54" s="67"/>
      <c r="H54" s="198"/>
      <c r="I54" s="199"/>
      <c r="J54" s="118"/>
      <c r="K54" s="17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</row>
    <row r="55" ht="17.25" customHeight="1">
      <c r="A55" t="s" s="200">
        <v>108</v>
      </c>
      <c r="B55" t="s" s="112">
        <v>109</v>
      </c>
      <c r="C55" s="121"/>
      <c r="D55" s="96"/>
      <c r="E55" s="74">
        <v>1</v>
      </c>
      <c r="F55" s="114">
        <v>1</v>
      </c>
      <c r="G55" s="76">
        <v>238</v>
      </c>
      <c r="H55" s="76">
        <f>E55*F55*G55</f>
        <v>238</v>
      </c>
      <c r="I55" s="76">
        <v>238</v>
      </c>
      <c r="J55" s="218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</row>
    <row r="56" ht="15" customHeight="1">
      <c r="A56" t="s" s="203">
        <v>47</v>
      </c>
      <c r="B56" s="204"/>
      <c r="C56" s="204"/>
      <c r="D56" s="204"/>
      <c r="E56" s="205"/>
      <c r="F56" s="204"/>
      <c r="G56" s="206"/>
      <c r="H56" s="76">
        <f>SUM(H55:H55)</f>
        <v>238</v>
      </c>
      <c r="I56" s="80"/>
      <c r="J56" s="194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</row>
    <row r="57" ht="18" customHeight="1">
      <c r="A57" s="63">
        <v>8</v>
      </c>
      <c r="B57" t="s" s="195">
        <f>B12</f>
        <v>110</v>
      </c>
      <c r="C57" s="196"/>
      <c r="D57" s="197"/>
      <c r="E57" s="67"/>
      <c r="F57" s="67"/>
      <c r="G57" s="67"/>
      <c r="H57" s="198"/>
      <c r="I57" s="199"/>
      <c r="J57" s="194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</row>
    <row r="58" ht="17.25" customHeight="1">
      <c r="A58" t="s" s="200">
        <v>111</v>
      </c>
      <c r="B58" t="s" s="112">
        <v>112</v>
      </c>
      <c r="C58" t="s" s="112">
        <v>113</v>
      </c>
      <c r="D58" s="101"/>
      <c r="E58" s="74">
        <v>10</v>
      </c>
      <c r="F58" s="114">
        <v>1</v>
      </c>
      <c r="G58" s="76">
        <v>293</v>
      </c>
      <c r="H58" s="76">
        <f>G58*F58*E58</f>
        <v>2930</v>
      </c>
      <c r="I58" s="76">
        <v>294</v>
      </c>
      <c r="J58" s="194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</row>
    <row r="59" ht="17.25" customHeight="1">
      <c r="A59" t="s" s="200">
        <v>114</v>
      </c>
      <c r="B59" t="s" s="112">
        <v>115</v>
      </c>
      <c r="C59" t="s" s="112">
        <v>116</v>
      </c>
      <c r="D59" s="101"/>
      <c r="E59" s="74">
        <v>2</v>
      </c>
      <c r="F59" s="114">
        <v>1</v>
      </c>
      <c r="G59" s="76">
        <v>600</v>
      </c>
      <c r="H59" s="76">
        <f>G59*F59*E59</f>
        <v>1200</v>
      </c>
      <c r="I59" s="76">
        <v>680</v>
      </c>
      <c r="J59" s="194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</row>
    <row r="60" ht="17.25" customHeight="1">
      <c r="A60" t="s" s="200">
        <v>117</v>
      </c>
      <c r="B60" t="s" s="112">
        <v>118</v>
      </c>
      <c r="C60" t="s" s="112">
        <v>116</v>
      </c>
      <c r="D60" s="101"/>
      <c r="E60" s="74">
        <v>2</v>
      </c>
      <c r="F60" s="114">
        <v>1</v>
      </c>
      <c r="G60" s="76">
        <v>600</v>
      </c>
      <c r="H60" s="76">
        <f>G60*F60*E60</f>
        <v>1200</v>
      </c>
      <c r="I60" s="110">
        <v>680</v>
      </c>
      <c r="J60" s="194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</row>
    <row r="61" ht="17.25" customHeight="1">
      <c r="A61" t="s" s="203">
        <v>47</v>
      </c>
      <c r="B61" s="204"/>
      <c r="C61" s="204"/>
      <c r="D61" s="204"/>
      <c r="E61" s="205"/>
      <c r="F61" s="204"/>
      <c r="G61" s="206"/>
      <c r="H61" s="76">
        <f>SUM(H58:H60)</f>
        <v>5330</v>
      </c>
      <c r="I61" s="80"/>
      <c r="J61" s="2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</row>
    <row r="62" ht="18" customHeight="1">
      <c r="A62" s="63">
        <v>9</v>
      </c>
      <c r="B62" t="s" s="195">
        <f>B13</f>
        <v>119</v>
      </c>
      <c r="C62" s="196"/>
      <c r="D62" s="197"/>
      <c r="E62" s="67"/>
      <c r="F62" s="67"/>
      <c r="G62" s="67"/>
      <c r="H62" s="198"/>
      <c r="I62" s="199"/>
      <c r="J62" s="19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</row>
    <row r="63" ht="17.25" customHeight="1">
      <c r="A63" s="200"/>
      <c r="B63" s="101"/>
      <c r="C63" s="121"/>
      <c r="D63" s="101"/>
      <c r="E63" s="91"/>
      <c r="F63" s="113"/>
      <c r="G63" s="76"/>
      <c r="H63" s="76"/>
      <c r="I63" s="76"/>
      <c r="J63" s="194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</row>
    <row r="64" ht="15" customHeight="1">
      <c r="A64" t="s" s="203">
        <v>47</v>
      </c>
      <c r="B64" s="204"/>
      <c r="C64" s="204"/>
      <c r="D64" s="204"/>
      <c r="E64" s="205"/>
      <c r="F64" s="204"/>
      <c r="G64" s="206"/>
      <c r="H64" s="76">
        <f>SUM(H63:H63)</f>
        <v>0</v>
      </c>
      <c r="I64" s="80"/>
      <c r="J64" s="19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</row>
    <row r="65" ht="18" customHeight="1">
      <c r="A65" s="63">
        <v>10</v>
      </c>
      <c r="B65" t="s" s="195">
        <f>B14</f>
        <v>120</v>
      </c>
      <c r="C65" s="196"/>
      <c r="D65" s="197"/>
      <c r="E65" s="67"/>
      <c r="F65" s="67"/>
      <c r="G65" s="67"/>
      <c r="H65" s="198"/>
      <c r="I65" s="199"/>
      <c r="J65" s="219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</row>
    <row r="66" ht="17.25" customHeight="1">
      <c r="A66" t="s" s="70">
        <v>121</v>
      </c>
      <c r="B66" t="s" s="72">
        <v>122</v>
      </c>
      <c r="C66" t="s" s="72">
        <v>123</v>
      </c>
      <c r="D66" s="90"/>
      <c r="E66" s="74">
        <v>1</v>
      </c>
      <c r="F66" s="74">
        <v>2</v>
      </c>
      <c r="G66" s="76">
        <v>760</v>
      </c>
      <c r="H66" s="76">
        <f>G66*F66*E66</f>
        <v>1520</v>
      </c>
      <c r="I66" s="110">
        <v>760</v>
      </c>
      <c r="J66" s="219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</row>
    <row r="67" ht="15" customHeight="1">
      <c r="A67" t="s" s="220">
        <v>47</v>
      </c>
      <c r="B67" s="205"/>
      <c r="C67" s="205"/>
      <c r="D67" s="205"/>
      <c r="E67" s="205"/>
      <c r="F67" s="205"/>
      <c r="G67" s="206"/>
      <c r="H67" s="76">
        <f>SUM(H66:H66)</f>
        <v>1520</v>
      </c>
      <c r="I67" s="221"/>
      <c r="J67" s="21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</row>
    <row r="68" ht="18" customHeight="1">
      <c r="A68" s="63">
        <v>11</v>
      </c>
      <c r="B68" t="s" s="195">
        <f>B15</f>
        <v>124</v>
      </c>
      <c r="C68" s="196"/>
      <c r="D68" s="197"/>
      <c r="E68" s="67"/>
      <c r="F68" s="67"/>
      <c r="G68" s="67"/>
      <c r="H68" s="198"/>
      <c r="I68" s="199"/>
      <c r="J68" s="21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</row>
    <row r="69" ht="17.25" customHeight="1">
      <c r="A69" t="s" s="70">
        <v>125</v>
      </c>
      <c r="B69" t="s" s="72">
        <v>126</v>
      </c>
      <c r="C69" t="s" s="72">
        <v>123</v>
      </c>
      <c r="D69" s="90"/>
      <c r="E69" s="74">
        <v>1</v>
      </c>
      <c r="F69" s="74">
        <v>2</v>
      </c>
      <c r="G69" s="76">
        <v>120</v>
      </c>
      <c r="H69" s="76">
        <f>G69*F69*E69</f>
        <v>240</v>
      </c>
      <c r="I69" s="76">
        <v>120</v>
      </c>
      <c r="J69" s="219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</row>
    <row r="70" ht="17.25" customHeight="1">
      <c r="A70" t="s" s="70">
        <v>140</v>
      </c>
      <c r="B70" t="s" s="72">
        <v>141</v>
      </c>
      <c r="C70" t="s" s="72">
        <v>123</v>
      </c>
      <c r="D70" s="90"/>
      <c r="E70" s="74">
        <v>1</v>
      </c>
      <c r="F70" s="74">
        <v>1</v>
      </c>
      <c r="G70" s="76">
        <v>400</v>
      </c>
      <c r="H70" s="76">
        <f>G70*F70*E70</f>
        <v>400</v>
      </c>
      <c r="I70" s="110">
        <v>400</v>
      </c>
      <c r="J70" s="2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</row>
    <row r="71" ht="17.25" customHeight="1">
      <c r="A71" t="s" s="70">
        <v>127</v>
      </c>
      <c r="B71" t="s" s="72">
        <v>128</v>
      </c>
      <c r="C71" t="s" s="72">
        <v>129</v>
      </c>
      <c r="D71" s="90"/>
      <c r="E71" s="74">
        <v>1</v>
      </c>
      <c r="F71" s="74">
        <v>1</v>
      </c>
      <c r="G71" s="76">
        <v>3500</v>
      </c>
      <c r="H71" s="76">
        <f>G71*F71*E71</f>
        <v>3500</v>
      </c>
      <c r="I71" t="s" s="125">
        <v>130</v>
      </c>
      <c r="J71" s="21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</row>
    <row r="72" ht="15" customHeight="1">
      <c r="A72" t="s" s="220">
        <v>47</v>
      </c>
      <c r="B72" s="205"/>
      <c r="C72" s="205"/>
      <c r="D72" s="205"/>
      <c r="E72" s="205"/>
      <c r="F72" s="205"/>
      <c r="G72" s="206"/>
      <c r="H72" s="76">
        <f>SUM(H69:H71)</f>
        <v>4140</v>
      </c>
      <c r="I72" s="222"/>
      <c r="J72" s="219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</row>
    <row r="73" ht="18" customHeight="1">
      <c r="A73" s="63">
        <v>12</v>
      </c>
      <c r="B73" t="s" s="195">
        <f>B16</f>
        <v>131</v>
      </c>
      <c r="C73" s="196"/>
      <c r="D73" s="197"/>
      <c r="E73" s="67"/>
      <c r="F73" s="67"/>
      <c r="G73" s="67"/>
      <c r="H73" s="198"/>
      <c r="I73" s="199"/>
      <c r="J73" s="219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</row>
    <row r="74" ht="18" customHeight="1">
      <c r="A74" s="93"/>
      <c r="B74" s="223"/>
      <c r="C74" s="224"/>
      <c r="D74" s="225"/>
      <c r="E74" s="97"/>
      <c r="F74" s="97"/>
      <c r="G74" s="97"/>
      <c r="H74" s="226"/>
      <c r="I74" s="227"/>
      <c r="J74" s="19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</row>
    <row r="75" ht="15" customHeight="1">
      <c r="A75" t="s" s="220">
        <v>47</v>
      </c>
      <c r="B75" s="205"/>
      <c r="C75" s="205"/>
      <c r="D75" s="205"/>
      <c r="E75" s="205"/>
      <c r="F75" s="205"/>
      <c r="G75" s="206"/>
      <c r="H75" s="128"/>
      <c r="I75" s="222"/>
      <c r="J75" s="194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</row>
    <row r="76" ht="18" customHeight="1">
      <c r="A76" s="63">
        <v>13</v>
      </c>
      <c r="B76" t="s" s="195">
        <v>132</v>
      </c>
      <c r="C76" s="196"/>
      <c r="D76" s="197"/>
      <c r="E76" s="67"/>
      <c r="F76" s="67"/>
      <c r="G76" s="67"/>
      <c r="H76" s="228"/>
      <c r="I76" s="229"/>
      <c r="J76" s="194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</row>
    <row r="77" ht="18" customHeight="1">
      <c r="A77" s="93"/>
      <c r="B77" s="230"/>
      <c r="C77" s="224"/>
      <c r="D77" s="225"/>
      <c r="E77" s="97"/>
      <c r="F77" s="97"/>
      <c r="G77" s="97"/>
      <c r="H77" s="231"/>
      <c r="I77" s="232"/>
      <c r="J77" s="194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</row>
    <row r="78" ht="18" customHeight="1">
      <c r="A78" t="s" s="220">
        <v>47</v>
      </c>
      <c r="B78" s="205"/>
      <c r="C78" s="205"/>
      <c r="D78" s="205"/>
      <c r="E78" s="205"/>
      <c r="F78" s="205"/>
      <c r="G78" s="206"/>
      <c r="H78" s="76">
        <v>0</v>
      </c>
      <c r="I78" s="222"/>
      <c r="J78" s="194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</row>
    <row r="79" ht="15.75" customHeight="1">
      <c r="A79" t="s" s="133">
        <v>133</v>
      </c>
      <c r="B79" s="134"/>
      <c r="C79" s="134"/>
      <c r="D79" s="134"/>
      <c r="E79" s="134"/>
      <c r="F79" s="134"/>
      <c r="G79" s="134"/>
      <c r="H79" s="233">
        <f>SUM(H26,H33,H36,H39,H42,H53,H56,H61,H64,H67,H72,H75,H78)</f>
        <v>32170</v>
      </c>
      <c r="I79" s="222"/>
      <c r="J79" s="194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</row>
    <row r="80" ht="18" customHeight="1">
      <c r="A80" s="136">
        <v>14</v>
      </c>
      <c r="B80" t="s" s="234">
        <v>134</v>
      </c>
      <c r="C80" s="235"/>
      <c r="D80" s="235"/>
      <c r="E80" s="235"/>
      <c r="F80" s="235"/>
      <c r="G80" s="236"/>
      <c r="H80" s="237">
        <v>0.06</v>
      </c>
      <c r="I80" s="229"/>
      <c r="J80" s="194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</row>
    <row r="81" ht="15" customHeight="1">
      <c r="A81" t="s" s="220">
        <v>47</v>
      </c>
      <c r="B81" s="205"/>
      <c r="C81" s="205"/>
      <c r="D81" s="205"/>
      <c r="E81" s="205"/>
      <c r="F81" s="205"/>
      <c r="G81" s="206"/>
      <c r="H81" s="76">
        <f>H79*H80</f>
        <v>1930.2</v>
      </c>
      <c r="I81" s="221"/>
      <c r="J81" s="194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</row>
    <row r="82" ht="15.75" customHeight="1">
      <c r="A82" s="141"/>
      <c r="B82" s="142"/>
      <c r="C82" s="142"/>
      <c r="D82" s="142"/>
      <c r="E82" s="142"/>
      <c r="F82" s="142"/>
      <c r="G82" s="142"/>
      <c r="H82" s="143"/>
      <c r="I82" s="144"/>
      <c r="J82" s="194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</row>
    <row r="83" ht="15.75" customHeight="1">
      <c r="A83" t="s" s="145">
        <v>135</v>
      </c>
      <c r="B83" s="146"/>
      <c r="C83" s="146"/>
      <c r="D83" s="146"/>
      <c r="E83" s="146"/>
      <c r="F83" s="146"/>
      <c r="G83" s="147"/>
      <c r="H83" s="238">
        <f>SUM(H79,H81)</f>
        <v>34100.2</v>
      </c>
      <c r="I83" s="239"/>
      <c r="J83" s="194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</row>
    <row r="84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</row>
    <row r="8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</row>
    <row r="8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</row>
    <row r="87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</row>
    <row r="88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</row>
    <row r="89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</row>
    <row r="90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</row>
    <row r="91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</row>
    <row r="92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</row>
    <row r="93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</row>
    <row r="9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</row>
    <row r="9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</row>
    <row r="9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</row>
    <row r="97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</row>
    <row r="98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</row>
    <row r="99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</row>
    <row r="100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</row>
    <row r="101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</row>
    <row r="102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</row>
    <row r="103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</row>
    <row r="10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</row>
    <row r="10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</row>
    <row r="106" ht="24.75" customHeight="1">
      <c r="A106" s="11"/>
      <c r="B106" s="240"/>
      <c r="C106" s="241"/>
      <c r="D106" s="241"/>
      <c r="E106" s="241"/>
      <c r="F106" s="11"/>
      <c r="G106" s="242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</row>
  </sheetData>
  <mergeCells count="22">
    <mergeCell ref="A64:G64"/>
    <mergeCell ref="J28:J31"/>
    <mergeCell ref="A42:G42"/>
    <mergeCell ref="A53:G53"/>
    <mergeCell ref="A2:D2"/>
    <mergeCell ref="E19:F19"/>
    <mergeCell ref="A81:G81"/>
    <mergeCell ref="A26:G26"/>
    <mergeCell ref="A72:G72"/>
    <mergeCell ref="A36:G36"/>
    <mergeCell ref="A82:H82"/>
    <mergeCell ref="A56:G56"/>
    <mergeCell ref="A33:G33"/>
    <mergeCell ref="A79:G79"/>
    <mergeCell ref="A61:G61"/>
    <mergeCell ref="B80:G80"/>
    <mergeCell ref="C106:E106"/>
    <mergeCell ref="A78:G78"/>
    <mergeCell ref="A67:G67"/>
    <mergeCell ref="A75:G75"/>
    <mergeCell ref="A39:G39"/>
    <mergeCell ref="A83:G83"/>
  </mergeCells>
  <conditionalFormatting sqref="I72 I75 I78 H79:I79 H83:I83">
    <cfRule type="cellIs" dxfId="3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xl/worksheets/sheet5.xml><?xml version="1.0" encoding="utf-8"?>
<worksheet xmlns:r="http://schemas.openxmlformats.org/officeDocument/2006/relationships" xmlns="http://schemas.openxmlformats.org/spreadsheetml/2006/main">
  <dimension ref="A1:BA106"/>
  <sheetViews>
    <sheetView workbookViewId="0" showGridLines="0" defaultGridColor="1"/>
  </sheetViews>
  <sheetFormatPr defaultColWidth="9" defaultRowHeight="14.25" customHeight="1" outlineLevelRow="0" outlineLevelCol="0"/>
  <cols>
    <col min="1" max="1" width="9" style="244" customWidth="1"/>
    <col min="2" max="2" width="71" style="244" customWidth="1"/>
    <col min="3" max="3" width="16.8516" style="244" customWidth="1"/>
    <col min="4" max="4" width="12.3516" style="244" customWidth="1"/>
    <col min="5" max="5" width="36.3516" style="244" customWidth="1"/>
    <col min="6" max="6" width="21.6719" style="244" customWidth="1"/>
    <col min="7" max="7" width="11.3516" style="244" customWidth="1"/>
    <col min="8" max="8" width="12.8516" style="244" customWidth="1"/>
    <col min="9" max="9" width="13.5" style="244" customWidth="1"/>
    <col min="10" max="10" width="13.6719" style="244" customWidth="1"/>
    <col min="11" max="11" width="10.8516" style="244" customWidth="1"/>
    <col min="12" max="12" width="9" style="244" customWidth="1"/>
    <col min="13" max="13" width="24.3516" style="244" customWidth="1"/>
    <col min="14" max="53" width="9" style="244" customWidth="1"/>
    <col min="54" max="256" width="9" style="244" customWidth="1"/>
  </cols>
  <sheetData>
    <row r="1" ht="17.25" customHeight="1">
      <c r="A1" s="157"/>
      <c r="B1" s="157"/>
      <c r="C1" s="158"/>
      <c r="D1" s="157"/>
      <c r="E1" s="159"/>
      <c r="F1" s="157"/>
      <c r="G1" s="159"/>
      <c r="H1" s="157"/>
      <c r="I1" s="15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ht="24.75" customHeight="1">
      <c r="A2" t="s" s="160">
        <v>143</v>
      </c>
      <c r="B2" s="161"/>
      <c r="C2" s="162"/>
      <c r="D2" s="161"/>
      <c r="E2" s="159"/>
      <c r="F2" s="163"/>
      <c r="G2" s="164"/>
      <c r="H2" s="163"/>
      <c r="I2" s="165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ht="33" customHeight="1">
      <c r="A3" s="166"/>
      <c r="B3" t="s" s="167">
        <v>12</v>
      </c>
      <c r="C3" t="s" s="168">
        <v>13</v>
      </c>
      <c r="D3" s="169"/>
      <c r="E3" s="164"/>
      <c r="F3" s="163"/>
      <c r="G3" s="164"/>
      <c r="H3" s="163"/>
      <c r="I3" s="16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ht="36" customHeight="1">
      <c r="A4" t="s" s="27">
        <v>14</v>
      </c>
      <c r="B4" t="s" s="27">
        <v>15</v>
      </c>
      <c r="C4" t="s" s="28">
        <v>16</v>
      </c>
      <c r="D4" t="s" s="28">
        <v>17</v>
      </c>
      <c r="E4" s="170"/>
      <c r="F4" s="163"/>
      <c r="G4" s="164"/>
      <c r="H4" s="163"/>
      <c r="I4" s="16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ht="17.25" customHeight="1">
      <c r="A5" s="30">
        <v>1</v>
      </c>
      <c r="B5" t="s" s="31">
        <v>18</v>
      </c>
      <c r="C5" s="32">
        <f>H26</f>
        <v>0</v>
      </c>
      <c r="D5" s="33">
        <f>O26</f>
        <v>0</v>
      </c>
      <c r="E5" s="171"/>
      <c r="F5" s="163"/>
      <c r="G5" s="164"/>
      <c r="H5" s="163"/>
      <c r="I5" s="16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</row>
    <row r="6" ht="17.25" customHeight="1">
      <c r="A6" s="30">
        <v>2</v>
      </c>
      <c r="B6" t="s" s="31">
        <v>19</v>
      </c>
      <c r="C6" s="32">
        <f>H33</f>
        <v>4882</v>
      </c>
      <c r="D6" s="33">
        <f>O33</f>
        <v>0</v>
      </c>
      <c r="E6" s="171"/>
      <c r="F6" s="163"/>
      <c r="G6" s="164"/>
      <c r="H6" s="163"/>
      <c r="I6" s="165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ht="17.25" customHeight="1">
      <c r="A7" s="30">
        <v>3</v>
      </c>
      <c r="B7" t="s" s="31">
        <v>20</v>
      </c>
      <c r="C7" s="32">
        <f>H36</f>
        <v>600</v>
      </c>
      <c r="D7" s="33">
        <f>O36</f>
        <v>0</v>
      </c>
      <c r="E7" s="171"/>
      <c r="F7" s="163"/>
      <c r="G7" s="164"/>
      <c r="H7" s="163"/>
      <c r="I7" s="16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ht="17.25" customHeight="1">
      <c r="A8" s="30">
        <v>4</v>
      </c>
      <c r="B8" t="s" s="31">
        <v>21</v>
      </c>
      <c r="C8" s="32">
        <f>H39</f>
        <v>480</v>
      </c>
      <c r="D8" s="33">
        <f>O39</f>
        <v>0</v>
      </c>
      <c r="E8" s="171"/>
      <c r="F8" s="163"/>
      <c r="G8" s="164"/>
      <c r="H8" s="163"/>
      <c r="I8" s="16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ht="17.25" customHeight="1">
      <c r="A9" s="30">
        <v>5</v>
      </c>
      <c r="B9" t="s" s="31">
        <v>22</v>
      </c>
      <c r="C9" s="32">
        <f>H42</f>
        <v>0</v>
      </c>
      <c r="D9" s="33">
        <f>O40</f>
        <v>0</v>
      </c>
      <c r="E9" s="171"/>
      <c r="F9" s="163"/>
      <c r="G9" s="164"/>
      <c r="H9" s="163"/>
      <c r="I9" s="16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ht="17.25" customHeight="1">
      <c r="A10" s="30">
        <v>6</v>
      </c>
      <c r="B10" t="s" s="31">
        <v>23</v>
      </c>
      <c r="C10" s="32">
        <f>H53</f>
        <v>14980</v>
      </c>
      <c r="D10" s="33">
        <f>O41</f>
        <v>0</v>
      </c>
      <c r="E10" s="171"/>
      <c r="F10" s="163"/>
      <c r="G10" s="164"/>
      <c r="H10" s="163"/>
      <c r="I10" s="16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ht="17.25" customHeight="1">
      <c r="A11" s="30">
        <v>7</v>
      </c>
      <c r="B11" t="s" s="31">
        <v>24</v>
      </c>
      <c r="C11" s="32">
        <f>H56</f>
        <v>238</v>
      </c>
      <c r="D11" s="33">
        <f>O42</f>
        <v>0</v>
      </c>
      <c r="E11" s="171"/>
      <c r="F11" s="172"/>
      <c r="G11" s="164"/>
      <c r="H11" s="163"/>
      <c r="I11" s="16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ht="17.25" customHeight="1">
      <c r="A12" s="30">
        <v>8</v>
      </c>
      <c r="B12" t="s" s="31">
        <v>25</v>
      </c>
      <c r="C12" s="32">
        <f>H61</f>
        <v>5330</v>
      </c>
      <c r="D12" s="33">
        <f>O43</f>
        <v>0</v>
      </c>
      <c r="E12" s="171"/>
      <c r="F12" s="172"/>
      <c r="G12" s="164"/>
      <c r="H12" s="163"/>
      <c r="I12" s="16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ht="17.25" customHeight="1">
      <c r="A13" s="30">
        <v>9</v>
      </c>
      <c r="B13" t="s" s="31">
        <v>26</v>
      </c>
      <c r="C13" s="32">
        <f>H64</f>
        <v>0</v>
      </c>
      <c r="D13" s="33">
        <f>O44</f>
        <v>0</v>
      </c>
      <c r="E13" s="173"/>
      <c r="F13" s="174"/>
      <c r="G13" s="164"/>
      <c r="H13" s="163"/>
      <c r="I13" s="16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ht="17.25" customHeight="1">
      <c r="A14" s="30">
        <v>10</v>
      </c>
      <c r="B14" t="s" s="31">
        <v>27</v>
      </c>
      <c r="C14" s="32">
        <f>H67</f>
        <v>1520</v>
      </c>
      <c r="D14" s="33">
        <f>O45</f>
        <v>0</v>
      </c>
      <c r="E14" s="173"/>
      <c r="F14" s="174"/>
      <c r="G14" s="174"/>
      <c r="H14" s="163"/>
      <c r="I14" s="16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ht="17.25" customHeight="1">
      <c r="A15" s="30">
        <v>11</v>
      </c>
      <c r="B15" t="s" s="31">
        <v>28</v>
      </c>
      <c r="C15" s="32">
        <f>H72</f>
        <v>4140</v>
      </c>
      <c r="D15" s="33">
        <f>O46</f>
        <v>0</v>
      </c>
      <c r="E15" s="173"/>
      <c r="F15" s="174"/>
      <c r="G15" s="174"/>
      <c r="H15" s="163"/>
      <c r="I15" s="16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ht="17.25" customHeight="1">
      <c r="A16" s="30">
        <v>12</v>
      </c>
      <c r="B16" t="s" s="31">
        <v>29</v>
      </c>
      <c r="C16" s="32">
        <f>H75</f>
        <v>0</v>
      </c>
      <c r="D16" s="33">
        <f>O47</f>
        <v>0</v>
      </c>
      <c r="E16" s="173"/>
      <c r="F16" s="174"/>
      <c r="G16" s="174"/>
      <c r="H16" s="163"/>
      <c r="I16" s="16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ht="17.25" customHeight="1">
      <c r="A17" s="30">
        <v>13</v>
      </c>
      <c r="B17" t="s" s="31">
        <v>30</v>
      </c>
      <c r="C17" s="32">
        <f>H78</f>
        <v>0</v>
      </c>
      <c r="D17" s="33">
        <f>O48</f>
        <v>0</v>
      </c>
      <c r="E17" s="173"/>
      <c r="F17" s="174"/>
      <c r="G17" s="174"/>
      <c r="H17" s="163"/>
      <c r="I17" s="16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ht="17.25" customHeight="1">
      <c r="A18" s="30">
        <v>14</v>
      </c>
      <c r="B18" t="s" s="31">
        <v>31</v>
      </c>
      <c r="C18" s="32">
        <f>H81</f>
        <v>1930.2</v>
      </c>
      <c r="D18" s="33">
        <f>O49</f>
        <v>0</v>
      </c>
      <c r="E18" s="175"/>
      <c r="F18" s="163"/>
      <c r="G18" s="164"/>
      <c r="H18" s="163"/>
      <c r="I18" s="16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ht="17.25" customHeight="1">
      <c r="A19" s="40"/>
      <c r="B19" t="s" s="31">
        <v>32</v>
      </c>
      <c r="C19" s="41">
        <f>SUM(C5:C18)</f>
        <v>34100.2</v>
      </c>
      <c r="D19" s="33">
        <f>O50</f>
        <v>0</v>
      </c>
      <c r="E19" s="176"/>
      <c r="F19" s="177"/>
      <c r="G19" s="178"/>
      <c r="H19" s="179"/>
      <c r="I19" s="16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ht="18.75" customHeight="1">
      <c r="A20" s="180"/>
      <c r="B20" s="47"/>
      <c r="C20" s="181"/>
      <c r="D20" s="182"/>
      <c r="E20" s="176"/>
      <c r="F20" s="177"/>
      <c r="G20" s="178"/>
      <c r="H20" s="179"/>
      <c r="I20" s="16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ht="17.25" customHeight="1">
      <c r="A21" s="183"/>
      <c r="B21" s="184"/>
      <c r="C21" s="185"/>
      <c r="D21" s="186"/>
      <c r="E21" s="164"/>
      <c r="F21" s="163"/>
      <c r="G21" s="164"/>
      <c r="H21" s="163"/>
      <c r="I21" s="16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</row>
    <row r="22" ht="22.5" customHeight="1">
      <c r="A22" s="166"/>
      <c r="B22" t="s" s="187">
        <v>33</v>
      </c>
      <c r="C22" s="188"/>
      <c r="D22" s="189"/>
      <c r="E22" s="190"/>
      <c r="F22" s="191"/>
      <c r="G22" s="192"/>
      <c r="H22" s="191"/>
      <c r="I22" s="193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ht="31.5" customHeight="1">
      <c r="A23" t="s" s="59">
        <v>34</v>
      </c>
      <c r="B23" t="s" s="59">
        <v>35</v>
      </c>
      <c r="C23" t="s" s="59">
        <v>36</v>
      </c>
      <c r="D23" t="s" s="59">
        <v>37</v>
      </c>
      <c r="E23" t="s" s="60">
        <v>38</v>
      </c>
      <c r="F23" t="s" s="59">
        <v>39</v>
      </c>
      <c r="G23" t="s" s="59">
        <v>40</v>
      </c>
      <c r="H23" t="s" s="59">
        <v>41</v>
      </c>
      <c r="I23" t="s" s="61">
        <v>42</v>
      </c>
      <c r="J23" s="194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ht="18" customHeight="1">
      <c r="A24" s="63">
        <v>1</v>
      </c>
      <c r="B24" t="s" s="195">
        <f>B5</f>
        <v>43</v>
      </c>
      <c r="C24" s="196"/>
      <c r="D24" s="197"/>
      <c r="E24" s="67"/>
      <c r="F24" s="67"/>
      <c r="G24" s="67"/>
      <c r="H24" s="198"/>
      <c r="I24" s="199"/>
      <c r="J24" s="194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ht="17.25" customHeight="1">
      <c r="A25" s="200"/>
      <c r="B25" s="86"/>
      <c r="C25" s="121"/>
      <c r="D25" s="201"/>
      <c r="E25" s="91"/>
      <c r="F25" s="202"/>
      <c r="G25" s="76"/>
      <c r="H25" s="76"/>
      <c r="I25" s="76"/>
      <c r="J25" s="194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</row>
    <row r="26" ht="15" customHeight="1">
      <c r="A26" t="s" s="203">
        <v>47</v>
      </c>
      <c r="B26" s="204"/>
      <c r="C26" s="204"/>
      <c r="D26" s="204"/>
      <c r="E26" s="205"/>
      <c r="F26" s="204"/>
      <c r="G26" s="206"/>
      <c r="H26" s="76">
        <f>SUM(H25:H25)</f>
        <v>0</v>
      </c>
      <c r="I26" s="80"/>
      <c r="J26" s="194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ht="18" customHeight="1">
      <c r="A27" s="63">
        <v>2</v>
      </c>
      <c r="B27" t="s" s="195">
        <f>B6</f>
        <v>48</v>
      </c>
      <c r="C27" s="196"/>
      <c r="D27" s="197"/>
      <c r="E27" s="67"/>
      <c r="F27" s="67"/>
      <c r="G27" s="67"/>
      <c r="H27" s="198"/>
      <c r="I27" s="199"/>
      <c r="J27" s="194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ht="17.25" customHeight="1">
      <c r="A28" t="s" s="200">
        <v>49</v>
      </c>
      <c r="B28" t="s" s="81">
        <v>50</v>
      </c>
      <c r="C28" t="s" s="112">
        <v>51</v>
      </c>
      <c r="D28" t="s" s="82">
        <v>52</v>
      </c>
      <c r="E28" s="74">
        <v>12</v>
      </c>
      <c r="F28" s="83">
        <v>1</v>
      </c>
      <c r="G28" s="76">
        <v>95</v>
      </c>
      <c r="H28" s="76">
        <f>E28*F28*G28</f>
        <v>1140</v>
      </c>
      <c r="I28" s="76">
        <v>95</v>
      </c>
      <c r="J28" t="s" s="207">
        <v>53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</row>
    <row r="29" ht="17.25" customHeight="1">
      <c r="A29" t="s" s="200">
        <v>54</v>
      </c>
      <c r="B29" t="s" s="81">
        <v>55</v>
      </c>
      <c r="C29" t="s" s="112">
        <v>51</v>
      </c>
      <c r="D29" t="s" s="82">
        <v>52</v>
      </c>
      <c r="E29" s="74">
        <v>12</v>
      </c>
      <c r="F29" s="83">
        <v>1</v>
      </c>
      <c r="G29" s="76">
        <v>48</v>
      </c>
      <c r="H29" s="76">
        <f>E29*F29*G29</f>
        <v>576</v>
      </c>
      <c r="I29" s="76">
        <v>48</v>
      </c>
      <c r="J29" s="208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</row>
    <row r="30" ht="17.25" customHeight="1">
      <c r="A30" t="s" s="200">
        <v>56</v>
      </c>
      <c r="B30" t="s" s="81">
        <v>57</v>
      </c>
      <c r="C30" t="s" s="112">
        <v>51</v>
      </c>
      <c r="D30" t="s" s="82">
        <v>52</v>
      </c>
      <c r="E30" s="74">
        <v>12</v>
      </c>
      <c r="F30" s="83">
        <v>1</v>
      </c>
      <c r="G30" s="76">
        <v>95</v>
      </c>
      <c r="H30" s="76">
        <f>E30*F30*G30</f>
        <v>1140</v>
      </c>
      <c r="I30" s="76">
        <v>95</v>
      </c>
      <c r="J30" s="20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</row>
    <row r="31" ht="17.25" customHeight="1">
      <c r="A31" t="s" s="200">
        <v>58</v>
      </c>
      <c r="B31" t="s" s="81">
        <v>59</v>
      </c>
      <c r="C31" t="s" s="112">
        <v>51</v>
      </c>
      <c r="D31" t="s" s="82">
        <v>52</v>
      </c>
      <c r="E31" s="74">
        <v>12</v>
      </c>
      <c r="F31" s="83">
        <v>1</v>
      </c>
      <c r="G31" s="76">
        <v>48</v>
      </c>
      <c r="H31" s="76">
        <f>E31*F31*G31</f>
        <v>576</v>
      </c>
      <c r="I31" s="76">
        <v>48</v>
      </c>
      <c r="J31" s="208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</row>
    <row r="32" ht="17.25" customHeight="1">
      <c r="A32" t="s" s="200">
        <v>56</v>
      </c>
      <c r="B32" t="s" s="81">
        <v>60</v>
      </c>
      <c r="C32" t="s" s="112">
        <v>51</v>
      </c>
      <c r="D32" s="86"/>
      <c r="E32" s="74">
        <v>50</v>
      </c>
      <c r="F32" s="83">
        <v>1</v>
      </c>
      <c r="G32" s="76">
        <v>29</v>
      </c>
      <c r="H32" s="76">
        <f>E32*F32*G32</f>
        <v>1450</v>
      </c>
      <c r="I32" s="76">
        <v>29</v>
      </c>
      <c r="J32" s="194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</row>
    <row r="33" ht="15" customHeight="1">
      <c r="A33" t="s" s="203">
        <v>61</v>
      </c>
      <c r="B33" s="204"/>
      <c r="C33" s="204"/>
      <c r="D33" s="204"/>
      <c r="E33" s="205"/>
      <c r="F33" s="204"/>
      <c r="G33" s="206"/>
      <c r="H33" s="76">
        <f>SUM(H28:H32)</f>
        <v>4882</v>
      </c>
      <c r="I33" s="80"/>
      <c r="J33" s="194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ht="18" customHeight="1">
      <c r="A34" s="63">
        <v>3</v>
      </c>
      <c r="B34" t="s" s="195">
        <v>62</v>
      </c>
      <c r="C34" s="196"/>
      <c r="D34" s="197"/>
      <c r="E34" s="67"/>
      <c r="F34" s="67"/>
      <c r="G34" s="67"/>
      <c r="H34" s="198"/>
      <c r="I34" s="199"/>
      <c r="J34" s="194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</row>
    <row r="35" ht="17.25" customHeight="1">
      <c r="A35" t="s" s="200">
        <v>63</v>
      </c>
      <c r="B35" t="s" s="104">
        <v>64</v>
      </c>
      <c r="C35" t="s" s="112">
        <v>65</v>
      </c>
      <c r="D35" t="s" s="104">
        <v>66</v>
      </c>
      <c r="E35" s="74">
        <v>3</v>
      </c>
      <c r="F35" s="114">
        <v>1</v>
      </c>
      <c r="G35" s="76">
        <v>200</v>
      </c>
      <c r="H35" s="76">
        <f>E35*F35*G35</f>
        <v>600</v>
      </c>
      <c r="I35" s="76">
        <v>200</v>
      </c>
      <c r="J35" s="194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</row>
    <row r="36" ht="15" customHeight="1">
      <c r="A36" t="s" s="203">
        <v>47</v>
      </c>
      <c r="B36" s="204"/>
      <c r="C36" s="204"/>
      <c r="D36" s="204"/>
      <c r="E36" s="205"/>
      <c r="F36" s="204"/>
      <c r="G36" s="206"/>
      <c r="H36" s="76">
        <f>SUM(H35:H35)</f>
        <v>600</v>
      </c>
      <c r="I36" s="88"/>
      <c r="J36" s="19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</row>
    <row r="37" ht="18" customHeight="1">
      <c r="A37" s="63">
        <v>4</v>
      </c>
      <c r="B37" t="s" s="195">
        <v>67</v>
      </c>
      <c r="C37" s="196"/>
      <c r="D37" s="197"/>
      <c r="E37" s="67"/>
      <c r="F37" s="67"/>
      <c r="G37" s="67"/>
      <c r="H37" s="198"/>
      <c r="I37" s="199"/>
      <c r="J37" s="194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</row>
    <row r="38" ht="17.25" customHeight="1">
      <c r="A38" t="s" s="200">
        <v>137</v>
      </c>
      <c r="B38" t="s" s="112">
        <v>138</v>
      </c>
      <c r="C38" t="s" s="112">
        <v>65</v>
      </c>
      <c r="D38" t="s" s="104">
        <v>139</v>
      </c>
      <c r="E38" s="74">
        <v>60</v>
      </c>
      <c r="F38" s="114">
        <v>1</v>
      </c>
      <c r="G38" s="76">
        <v>8</v>
      </c>
      <c r="H38" s="76">
        <f>E38*F38*G38</f>
        <v>480</v>
      </c>
      <c r="I38" t="s" s="111">
        <v>97</v>
      </c>
      <c r="J38" s="194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</row>
    <row r="39" ht="15" customHeight="1">
      <c r="A39" t="s" s="203">
        <v>47</v>
      </c>
      <c r="B39" s="204"/>
      <c r="C39" s="204"/>
      <c r="D39" s="204"/>
      <c r="E39" s="205"/>
      <c r="F39" s="204"/>
      <c r="G39" s="206"/>
      <c r="H39" s="76">
        <f>SUM(H38)</f>
        <v>480</v>
      </c>
      <c r="I39" s="92"/>
      <c r="J39" s="194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</row>
    <row r="40" ht="18" customHeight="1">
      <c r="A40" s="63">
        <v>5</v>
      </c>
      <c r="B40" t="s" s="195">
        <f>B9</f>
        <v>68</v>
      </c>
      <c r="C40" s="196"/>
      <c r="D40" s="197"/>
      <c r="E40" s="67"/>
      <c r="F40" s="67"/>
      <c r="G40" s="67"/>
      <c r="H40" s="198"/>
      <c r="I40" s="199"/>
      <c r="J40" s="194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</row>
    <row r="41" ht="18" customHeight="1">
      <c r="A41" s="209"/>
      <c r="B41" s="94"/>
      <c r="C41" s="95"/>
      <c r="D41" s="96"/>
      <c r="E41" s="97"/>
      <c r="F41" s="210"/>
      <c r="G41" s="97"/>
      <c r="H41" s="98"/>
      <c r="I41" s="99"/>
      <c r="J41" s="194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ht="15" customHeight="1">
      <c r="A42" t="s" s="203">
        <v>47</v>
      </c>
      <c r="B42" s="204"/>
      <c r="C42" s="204"/>
      <c r="D42" s="204"/>
      <c r="E42" s="205"/>
      <c r="F42" s="204"/>
      <c r="G42" s="206"/>
      <c r="H42" s="76">
        <v>0</v>
      </c>
      <c r="I42" s="92"/>
      <c r="J42" s="194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</row>
    <row r="43" ht="18" customHeight="1">
      <c r="A43" s="63">
        <v>6</v>
      </c>
      <c r="B43" t="s" s="195">
        <f>B10</f>
        <v>69</v>
      </c>
      <c r="C43" s="196"/>
      <c r="D43" s="197"/>
      <c r="E43" s="67"/>
      <c r="F43" s="67"/>
      <c r="G43" s="67"/>
      <c r="H43" s="198"/>
      <c r="I43" s="199"/>
      <c r="J43" s="194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</row>
    <row r="44" ht="138" customHeight="1">
      <c r="A44" t="s" s="200">
        <v>70</v>
      </c>
      <c r="B44" t="s" s="211">
        <v>71</v>
      </c>
      <c r="C44" t="s" s="112">
        <v>72</v>
      </c>
      <c r="D44" s="101"/>
      <c r="E44" s="74">
        <v>2</v>
      </c>
      <c r="F44" s="114">
        <v>1</v>
      </c>
      <c r="G44" s="76">
        <v>3950</v>
      </c>
      <c r="H44" s="76">
        <f>E44*F44*G44</f>
        <v>7900</v>
      </c>
      <c r="I44" s="76"/>
      <c r="J44" t="s" s="212">
        <v>73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</row>
    <row r="45" ht="17.25" customHeight="1">
      <c r="A45" t="s" s="213">
        <v>74</v>
      </c>
      <c r="B45" t="s" s="214">
        <v>75</v>
      </c>
      <c r="C45" t="s" s="112">
        <v>72</v>
      </c>
      <c r="D45" s="101"/>
      <c r="E45" s="74">
        <v>2</v>
      </c>
      <c r="F45" s="114">
        <v>1</v>
      </c>
      <c r="G45" s="76">
        <v>400</v>
      </c>
      <c r="H45" s="76">
        <f>E45*F45*G45</f>
        <v>800</v>
      </c>
      <c r="I45" s="76">
        <v>400</v>
      </c>
      <c r="J45" s="215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</row>
    <row r="46" ht="17.25" customHeight="1">
      <c r="A46" t="s" s="200">
        <v>76</v>
      </c>
      <c r="B46" t="s" s="100">
        <v>77</v>
      </c>
      <c r="C46" t="s" s="112">
        <v>72</v>
      </c>
      <c r="D46" t="s" s="104">
        <v>78</v>
      </c>
      <c r="E46" s="74">
        <v>2</v>
      </c>
      <c r="F46" s="114">
        <v>1</v>
      </c>
      <c r="G46" s="76">
        <v>900</v>
      </c>
      <c r="H46" s="76">
        <f>E46*F46*G46</f>
        <v>1800</v>
      </c>
      <c r="I46" s="76">
        <v>900</v>
      </c>
      <c r="J46" s="2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</row>
    <row r="47" ht="17.25" customHeight="1">
      <c r="A47" t="s" s="200">
        <v>79</v>
      </c>
      <c r="B47" t="s" s="100">
        <v>80</v>
      </c>
      <c r="C47" t="s" s="112">
        <v>72</v>
      </c>
      <c r="D47" s="101"/>
      <c r="E47" s="74">
        <v>1</v>
      </c>
      <c r="F47" s="114">
        <v>1</v>
      </c>
      <c r="G47" s="76">
        <v>300</v>
      </c>
      <c r="H47" s="76">
        <f>E47*F47*G47</f>
        <v>300</v>
      </c>
      <c r="I47" s="76">
        <v>300</v>
      </c>
      <c r="J47" s="2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</row>
    <row r="48" ht="17.25" customHeight="1">
      <c r="A48" t="s" s="200">
        <v>81</v>
      </c>
      <c r="B48" t="s" s="100">
        <v>82</v>
      </c>
      <c r="C48" t="s" s="112">
        <v>65</v>
      </c>
      <c r="D48" s="101"/>
      <c r="E48" s="74">
        <v>1</v>
      </c>
      <c r="F48" s="114">
        <v>1</v>
      </c>
      <c r="G48" s="76">
        <v>2000</v>
      </c>
      <c r="H48" s="76">
        <f>E48*F48*G48</f>
        <v>2000</v>
      </c>
      <c r="I48" s="76">
        <v>2000</v>
      </c>
      <c r="J48" s="2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</row>
    <row r="49" ht="17.25" customHeight="1">
      <c r="A49" t="s" s="200">
        <v>83</v>
      </c>
      <c r="B49" t="s" s="104">
        <v>96</v>
      </c>
      <c r="C49" t="s" s="112">
        <v>46</v>
      </c>
      <c r="D49" s="101"/>
      <c r="E49" s="74">
        <v>1</v>
      </c>
      <c r="F49" s="114">
        <v>1</v>
      </c>
      <c r="G49" s="76">
        <v>600</v>
      </c>
      <c r="H49" s="76">
        <f>E49*F49*G49</f>
        <v>600</v>
      </c>
      <c r="I49" t="s" s="111">
        <v>97</v>
      </c>
      <c r="J49" s="194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</row>
    <row r="50" ht="17.25" customHeight="1">
      <c r="A50" t="s" s="200">
        <v>85</v>
      </c>
      <c r="B50" t="s" s="104">
        <v>99</v>
      </c>
      <c r="C50" t="s" s="112">
        <v>72</v>
      </c>
      <c r="D50" s="101"/>
      <c r="E50" s="74">
        <v>2</v>
      </c>
      <c r="F50" s="114">
        <v>1</v>
      </c>
      <c r="G50" s="76">
        <v>190</v>
      </c>
      <c r="H50" s="76">
        <f>E50*F50*G50</f>
        <v>380</v>
      </c>
      <c r="I50" s="76">
        <v>190</v>
      </c>
      <c r="J50" s="194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</row>
    <row r="51" ht="17.25" customHeight="1">
      <c r="A51" t="s" s="200">
        <v>87</v>
      </c>
      <c r="B51" t="s" s="104">
        <v>101</v>
      </c>
      <c r="C51" t="s" s="112">
        <v>65</v>
      </c>
      <c r="D51" s="101"/>
      <c r="E51" s="74">
        <v>1</v>
      </c>
      <c r="F51" s="114">
        <v>1</v>
      </c>
      <c r="G51" s="76">
        <v>200</v>
      </c>
      <c r="H51" s="76">
        <f>E51*F51*G51</f>
        <v>200</v>
      </c>
      <c r="I51" t="s" s="111">
        <v>97</v>
      </c>
      <c r="J51" s="194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</row>
    <row r="52" ht="17.25" customHeight="1">
      <c r="A52" t="s" s="200">
        <v>89</v>
      </c>
      <c r="B52" t="s" s="112">
        <v>103</v>
      </c>
      <c r="C52" t="s" s="112">
        <v>104</v>
      </c>
      <c r="D52" s="113"/>
      <c r="E52" s="114">
        <v>1</v>
      </c>
      <c r="F52" s="114">
        <v>1</v>
      </c>
      <c r="G52" s="76">
        <v>1000</v>
      </c>
      <c r="H52" s="76">
        <f>E52*F52*G52</f>
        <v>1000</v>
      </c>
      <c r="I52" s="76">
        <v>1000</v>
      </c>
      <c r="J52" s="115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20"/>
    </row>
    <row r="53" ht="15" customHeight="1">
      <c r="A53" t="s" s="203">
        <v>47</v>
      </c>
      <c r="B53" s="204"/>
      <c r="C53" s="204"/>
      <c r="D53" s="204"/>
      <c r="E53" s="205"/>
      <c r="F53" s="204"/>
      <c r="G53" s="206"/>
      <c r="H53" s="76">
        <f>SUM(H44:H52)</f>
        <v>14980</v>
      </c>
      <c r="I53" s="80"/>
      <c r="J53" s="118"/>
      <c r="K53" s="124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</row>
    <row r="54" ht="18" customHeight="1">
      <c r="A54" s="63">
        <v>7</v>
      </c>
      <c r="B54" t="s" s="195">
        <f>B11</f>
        <v>107</v>
      </c>
      <c r="C54" s="196"/>
      <c r="D54" s="197"/>
      <c r="E54" s="67"/>
      <c r="F54" s="67"/>
      <c r="G54" s="67"/>
      <c r="H54" s="198"/>
      <c r="I54" s="199"/>
      <c r="J54" s="218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</row>
    <row r="55" ht="17.25" customHeight="1">
      <c r="A55" t="s" s="200">
        <v>108</v>
      </c>
      <c r="B55" t="s" s="112">
        <v>109</v>
      </c>
      <c r="C55" s="121"/>
      <c r="D55" s="96"/>
      <c r="E55" s="74">
        <v>1</v>
      </c>
      <c r="F55" s="114">
        <v>1</v>
      </c>
      <c r="G55" s="76">
        <v>238</v>
      </c>
      <c r="H55" s="76">
        <f>E55*F55*G55</f>
        <v>238</v>
      </c>
      <c r="I55" s="76">
        <v>238</v>
      </c>
      <c r="J55" s="194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</row>
    <row r="56" ht="15" customHeight="1">
      <c r="A56" t="s" s="203">
        <v>47</v>
      </c>
      <c r="B56" s="204"/>
      <c r="C56" s="204"/>
      <c r="D56" s="204"/>
      <c r="E56" s="205"/>
      <c r="F56" s="204"/>
      <c r="G56" s="206"/>
      <c r="H56" s="76">
        <f>SUM(H55:H55)</f>
        <v>238</v>
      </c>
      <c r="I56" s="80"/>
      <c r="J56" s="194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</row>
    <row r="57" ht="18" customHeight="1">
      <c r="A57" s="63">
        <v>8</v>
      </c>
      <c r="B57" t="s" s="195">
        <f>B12</f>
        <v>110</v>
      </c>
      <c r="C57" s="196"/>
      <c r="D57" s="197"/>
      <c r="E57" s="67"/>
      <c r="F57" s="67"/>
      <c r="G57" s="67"/>
      <c r="H57" s="198"/>
      <c r="I57" s="199"/>
      <c r="J57" s="194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</row>
    <row r="58" ht="17.25" customHeight="1">
      <c r="A58" t="s" s="200">
        <v>111</v>
      </c>
      <c r="B58" t="s" s="112">
        <v>112</v>
      </c>
      <c r="C58" t="s" s="112">
        <v>113</v>
      </c>
      <c r="D58" s="101"/>
      <c r="E58" s="74">
        <v>10</v>
      </c>
      <c r="F58" s="114">
        <v>1</v>
      </c>
      <c r="G58" s="76">
        <v>293</v>
      </c>
      <c r="H58" s="76">
        <f>G58*F58*E58</f>
        <v>2930</v>
      </c>
      <c r="I58" s="76">
        <v>294</v>
      </c>
      <c r="J58" s="194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</row>
    <row r="59" ht="17.25" customHeight="1">
      <c r="A59" t="s" s="200">
        <v>114</v>
      </c>
      <c r="B59" t="s" s="112">
        <v>115</v>
      </c>
      <c r="C59" t="s" s="112">
        <v>116</v>
      </c>
      <c r="D59" s="101"/>
      <c r="E59" s="74">
        <v>2</v>
      </c>
      <c r="F59" s="114">
        <v>1</v>
      </c>
      <c r="G59" s="76">
        <v>600</v>
      </c>
      <c r="H59" s="76">
        <f>G59*F59*E59</f>
        <v>1200</v>
      </c>
      <c r="I59" s="76">
        <v>680</v>
      </c>
      <c r="J59" s="194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</row>
    <row r="60" ht="17.25" customHeight="1">
      <c r="A60" t="s" s="200">
        <v>117</v>
      </c>
      <c r="B60" t="s" s="112">
        <v>118</v>
      </c>
      <c r="C60" t="s" s="112">
        <v>116</v>
      </c>
      <c r="D60" s="101"/>
      <c r="E60" s="74">
        <v>2</v>
      </c>
      <c r="F60" s="114">
        <v>1</v>
      </c>
      <c r="G60" s="76">
        <v>600</v>
      </c>
      <c r="H60" s="76">
        <f>G60*F60*E60</f>
        <v>1200</v>
      </c>
      <c r="I60" s="110">
        <v>680</v>
      </c>
      <c r="J60" s="216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</row>
    <row r="61" ht="17.25" customHeight="1">
      <c r="A61" t="s" s="203">
        <v>47</v>
      </c>
      <c r="B61" s="204"/>
      <c r="C61" s="204"/>
      <c r="D61" s="204"/>
      <c r="E61" s="205"/>
      <c r="F61" s="204"/>
      <c r="G61" s="206"/>
      <c r="H61" s="76">
        <f>SUM(H58:H60)</f>
        <v>5330</v>
      </c>
      <c r="I61" s="80"/>
      <c r="J61" s="2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</row>
    <row r="62" ht="18" customHeight="1">
      <c r="A62" s="63">
        <v>9</v>
      </c>
      <c r="B62" t="s" s="195">
        <f>B13</f>
        <v>119</v>
      </c>
      <c r="C62" s="196"/>
      <c r="D62" s="197"/>
      <c r="E62" s="67"/>
      <c r="F62" s="67"/>
      <c r="G62" s="67"/>
      <c r="H62" s="198"/>
      <c r="I62" s="199"/>
      <c r="J62" s="19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</row>
    <row r="63" ht="17.25" customHeight="1">
      <c r="A63" s="200"/>
      <c r="B63" s="101"/>
      <c r="C63" s="121"/>
      <c r="D63" s="101"/>
      <c r="E63" s="91"/>
      <c r="F63" s="113"/>
      <c r="G63" s="76"/>
      <c r="H63" s="76"/>
      <c r="I63" s="76"/>
      <c r="J63" s="194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</row>
    <row r="64" ht="15" customHeight="1">
      <c r="A64" t="s" s="203">
        <v>47</v>
      </c>
      <c r="B64" s="204"/>
      <c r="C64" s="204"/>
      <c r="D64" s="204"/>
      <c r="E64" s="205"/>
      <c r="F64" s="204"/>
      <c r="G64" s="206"/>
      <c r="H64" s="76">
        <f>SUM(H63:H63)</f>
        <v>0</v>
      </c>
      <c r="I64" s="80"/>
      <c r="J64" s="19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</row>
    <row r="65" ht="18" customHeight="1">
      <c r="A65" s="63">
        <v>10</v>
      </c>
      <c r="B65" t="s" s="195">
        <f>B14</f>
        <v>120</v>
      </c>
      <c r="C65" s="196"/>
      <c r="D65" s="197"/>
      <c r="E65" s="67"/>
      <c r="F65" s="67"/>
      <c r="G65" s="67"/>
      <c r="H65" s="198"/>
      <c r="I65" s="199"/>
      <c r="J65" s="219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</row>
    <row r="66" ht="17.25" customHeight="1">
      <c r="A66" t="s" s="70">
        <v>121</v>
      </c>
      <c r="B66" t="s" s="72">
        <v>122</v>
      </c>
      <c r="C66" t="s" s="72">
        <v>123</v>
      </c>
      <c r="D66" s="90"/>
      <c r="E66" s="74">
        <v>1</v>
      </c>
      <c r="F66" s="74">
        <v>2</v>
      </c>
      <c r="G66" s="76">
        <v>760</v>
      </c>
      <c r="H66" s="76">
        <f>G66*F66*E66</f>
        <v>1520</v>
      </c>
      <c r="I66" s="110">
        <v>760</v>
      </c>
      <c r="J66" s="219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</row>
    <row r="67" ht="15" customHeight="1">
      <c r="A67" t="s" s="220">
        <v>47</v>
      </c>
      <c r="B67" s="205"/>
      <c r="C67" s="205"/>
      <c r="D67" s="205"/>
      <c r="E67" s="205"/>
      <c r="F67" s="205"/>
      <c r="G67" s="206"/>
      <c r="H67" s="76">
        <f>SUM(H66:H66)</f>
        <v>1520</v>
      </c>
      <c r="I67" s="221"/>
      <c r="J67" s="21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</row>
    <row r="68" ht="18" customHeight="1">
      <c r="A68" s="63">
        <v>11</v>
      </c>
      <c r="B68" t="s" s="195">
        <f>B15</f>
        <v>124</v>
      </c>
      <c r="C68" s="196"/>
      <c r="D68" s="197"/>
      <c r="E68" s="67"/>
      <c r="F68" s="67"/>
      <c r="G68" s="67"/>
      <c r="H68" s="198"/>
      <c r="I68" s="199"/>
      <c r="J68" s="21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</row>
    <row r="69" ht="17.25" customHeight="1">
      <c r="A69" t="s" s="70">
        <v>125</v>
      </c>
      <c r="B69" t="s" s="72">
        <v>126</v>
      </c>
      <c r="C69" t="s" s="72">
        <v>123</v>
      </c>
      <c r="D69" s="90"/>
      <c r="E69" s="74">
        <v>1</v>
      </c>
      <c r="F69" s="74">
        <v>2</v>
      </c>
      <c r="G69" s="76">
        <v>120</v>
      </c>
      <c r="H69" s="76">
        <f>G69*F69*E69</f>
        <v>240</v>
      </c>
      <c r="I69" s="76">
        <v>120</v>
      </c>
      <c r="J69" s="219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</row>
    <row r="70" ht="17.25" customHeight="1">
      <c r="A70" t="s" s="70">
        <v>140</v>
      </c>
      <c r="B70" t="s" s="72">
        <v>141</v>
      </c>
      <c r="C70" t="s" s="72">
        <v>123</v>
      </c>
      <c r="D70" s="90"/>
      <c r="E70" s="74">
        <v>1</v>
      </c>
      <c r="F70" s="74">
        <v>1</v>
      </c>
      <c r="G70" s="76">
        <v>400</v>
      </c>
      <c r="H70" s="76">
        <f>G70*F70*E70</f>
        <v>400</v>
      </c>
      <c r="I70" s="110">
        <v>400</v>
      </c>
      <c r="J70" s="2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</row>
    <row r="71" ht="17.25" customHeight="1">
      <c r="A71" t="s" s="70">
        <v>127</v>
      </c>
      <c r="B71" t="s" s="72">
        <v>128</v>
      </c>
      <c r="C71" t="s" s="72">
        <v>129</v>
      </c>
      <c r="D71" s="90"/>
      <c r="E71" s="74">
        <v>1</v>
      </c>
      <c r="F71" s="74">
        <v>1</v>
      </c>
      <c r="G71" s="76">
        <v>3500</v>
      </c>
      <c r="H71" s="76">
        <f>G71*F71*E71</f>
        <v>3500</v>
      </c>
      <c r="I71" t="s" s="125">
        <v>130</v>
      </c>
      <c r="J71" s="21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</row>
    <row r="72" ht="15" customHeight="1">
      <c r="A72" t="s" s="220">
        <v>47</v>
      </c>
      <c r="B72" s="205"/>
      <c r="C72" s="205"/>
      <c r="D72" s="205"/>
      <c r="E72" s="205"/>
      <c r="F72" s="205"/>
      <c r="G72" s="206"/>
      <c r="H72" s="76">
        <f>SUM(H69:H71)</f>
        <v>4140</v>
      </c>
      <c r="I72" s="222"/>
      <c r="J72" s="219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</row>
    <row r="73" ht="18" customHeight="1">
      <c r="A73" s="63">
        <v>12</v>
      </c>
      <c r="B73" t="s" s="195">
        <f>B16</f>
        <v>131</v>
      </c>
      <c r="C73" s="196"/>
      <c r="D73" s="197"/>
      <c r="E73" s="67"/>
      <c r="F73" s="67"/>
      <c r="G73" s="67"/>
      <c r="H73" s="198"/>
      <c r="I73" s="199"/>
      <c r="J73" s="219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</row>
    <row r="74" ht="18" customHeight="1">
      <c r="A74" s="93"/>
      <c r="B74" s="223"/>
      <c r="C74" s="224"/>
      <c r="D74" s="225"/>
      <c r="E74" s="97"/>
      <c r="F74" s="97"/>
      <c r="G74" s="97"/>
      <c r="H74" s="226"/>
      <c r="I74" s="227"/>
      <c r="J74" s="19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</row>
    <row r="75" ht="15" customHeight="1">
      <c r="A75" t="s" s="220">
        <v>47</v>
      </c>
      <c r="B75" s="205"/>
      <c r="C75" s="205"/>
      <c r="D75" s="205"/>
      <c r="E75" s="205"/>
      <c r="F75" s="205"/>
      <c r="G75" s="206"/>
      <c r="H75" s="128"/>
      <c r="I75" s="222"/>
      <c r="J75" s="194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</row>
    <row r="76" ht="18" customHeight="1">
      <c r="A76" s="63">
        <v>13</v>
      </c>
      <c r="B76" t="s" s="195">
        <v>132</v>
      </c>
      <c r="C76" s="196"/>
      <c r="D76" s="197"/>
      <c r="E76" s="67"/>
      <c r="F76" s="67"/>
      <c r="G76" s="67"/>
      <c r="H76" s="228"/>
      <c r="I76" s="229"/>
      <c r="J76" s="194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</row>
    <row r="77" ht="18" customHeight="1">
      <c r="A77" s="93"/>
      <c r="B77" s="230"/>
      <c r="C77" s="224"/>
      <c r="D77" s="225"/>
      <c r="E77" s="97"/>
      <c r="F77" s="97"/>
      <c r="G77" s="97"/>
      <c r="H77" s="231"/>
      <c r="I77" s="232"/>
      <c r="J77" s="194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</row>
    <row r="78" ht="18" customHeight="1">
      <c r="A78" t="s" s="220">
        <v>47</v>
      </c>
      <c r="B78" s="205"/>
      <c r="C78" s="205"/>
      <c r="D78" s="205"/>
      <c r="E78" s="205"/>
      <c r="F78" s="205"/>
      <c r="G78" s="206"/>
      <c r="H78" s="76">
        <v>0</v>
      </c>
      <c r="I78" s="222"/>
      <c r="J78" s="194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</row>
    <row r="79" ht="15.75" customHeight="1">
      <c r="A79" t="s" s="133">
        <v>133</v>
      </c>
      <c r="B79" s="134"/>
      <c r="C79" s="134"/>
      <c r="D79" s="134"/>
      <c r="E79" s="134"/>
      <c r="F79" s="134"/>
      <c r="G79" s="134"/>
      <c r="H79" s="233">
        <f>SUM(H26,H33,H36,H39,H42,H53,H56,H61,H64,H67,H72,H75,H78)</f>
        <v>32170</v>
      </c>
      <c r="I79" s="222"/>
      <c r="J79" s="194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</row>
    <row r="80" ht="18" customHeight="1">
      <c r="A80" s="136">
        <v>14</v>
      </c>
      <c r="B80" t="s" s="234">
        <v>134</v>
      </c>
      <c r="C80" s="235"/>
      <c r="D80" s="235"/>
      <c r="E80" s="235"/>
      <c r="F80" s="235"/>
      <c r="G80" s="236"/>
      <c r="H80" s="237">
        <v>0.06</v>
      </c>
      <c r="I80" s="229"/>
      <c r="J80" s="194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</row>
    <row r="81" ht="15" customHeight="1">
      <c r="A81" t="s" s="220">
        <v>47</v>
      </c>
      <c r="B81" s="205"/>
      <c r="C81" s="205"/>
      <c r="D81" s="205"/>
      <c r="E81" s="205"/>
      <c r="F81" s="205"/>
      <c r="G81" s="206"/>
      <c r="H81" s="76">
        <f>H79*H80</f>
        <v>1930.2</v>
      </c>
      <c r="I81" s="221"/>
      <c r="J81" s="194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</row>
    <row r="82" ht="15.75" customHeight="1">
      <c r="A82" s="141"/>
      <c r="B82" s="142"/>
      <c r="C82" s="142"/>
      <c r="D82" s="142"/>
      <c r="E82" s="142"/>
      <c r="F82" s="142"/>
      <c r="G82" s="142"/>
      <c r="H82" s="143"/>
      <c r="I82" s="144"/>
      <c r="J82" s="194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</row>
    <row r="83" ht="15.75" customHeight="1">
      <c r="A83" t="s" s="145">
        <v>135</v>
      </c>
      <c r="B83" s="146"/>
      <c r="C83" s="146"/>
      <c r="D83" s="146"/>
      <c r="E83" s="146"/>
      <c r="F83" s="146"/>
      <c r="G83" s="147"/>
      <c r="H83" s="238">
        <f>SUM(H79,H81)</f>
        <v>34100.2</v>
      </c>
      <c r="I83" s="239"/>
      <c r="J83" s="194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</row>
    <row r="84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</row>
    <row r="8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</row>
    <row r="8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</row>
    <row r="87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</row>
    <row r="88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</row>
    <row r="89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</row>
    <row r="90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</row>
    <row r="91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</row>
    <row r="92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</row>
    <row r="93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</row>
    <row r="9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</row>
    <row r="9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</row>
    <row r="9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</row>
    <row r="97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</row>
    <row r="98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</row>
    <row r="99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</row>
    <row r="100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</row>
    <row r="101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</row>
    <row r="102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</row>
    <row r="103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</row>
    <row r="10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</row>
    <row r="10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</row>
    <row r="106" ht="24.75" customHeight="1">
      <c r="A106" s="11"/>
      <c r="B106" s="240"/>
      <c r="C106" s="241"/>
      <c r="D106" s="241"/>
      <c r="E106" s="241"/>
      <c r="F106" s="11"/>
      <c r="G106" s="242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</row>
  </sheetData>
  <mergeCells count="22">
    <mergeCell ref="A64:G64"/>
    <mergeCell ref="J28:J31"/>
    <mergeCell ref="A42:G42"/>
    <mergeCell ref="A53:G53"/>
    <mergeCell ref="A2:D2"/>
    <mergeCell ref="E19:F19"/>
    <mergeCell ref="A81:G81"/>
    <mergeCell ref="A26:G26"/>
    <mergeCell ref="A72:G72"/>
    <mergeCell ref="A36:G36"/>
    <mergeCell ref="A82:H82"/>
    <mergeCell ref="A56:G56"/>
    <mergeCell ref="A33:G33"/>
    <mergeCell ref="A79:G79"/>
    <mergeCell ref="A61:G61"/>
    <mergeCell ref="B80:G80"/>
    <mergeCell ref="C106:E106"/>
    <mergeCell ref="A78:G78"/>
    <mergeCell ref="A67:G67"/>
    <mergeCell ref="A75:G75"/>
    <mergeCell ref="A39:G39"/>
    <mergeCell ref="A83:G83"/>
  </mergeCells>
  <conditionalFormatting sqref="I72 I75 I78 H79:I79 H83:I83">
    <cfRule type="cellIs" dxfId="4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