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项目管理\2019项目\AZ\2019阿斯利康安心改变血糖关爱行教育\结算\最终\"/>
    </mc:Choice>
  </mc:AlternateContent>
  <bookViews>
    <workbookView xWindow="0" yWindow="0" windowWidth="24000" windowHeight="9756" activeTab="2"/>
  </bookViews>
  <sheets>
    <sheet name="第三期" sheetId="5" r:id="rId1"/>
    <sheet name="第四期" sheetId="6" r:id="rId2"/>
    <sheet name="第五期" sheetId="7" r:id="rId3"/>
  </sheets>
  <calcPr calcId="152511"/>
</workbook>
</file>

<file path=xl/calcChain.xml><?xml version="1.0" encoding="utf-8"?>
<calcChain xmlns="http://schemas.openxmlformats.org/spreadsheetml/2006/main">
  <c r="F21" i="5" l="1"/>
  <c r="F18" i="6"/>
  <c r="F18" i="7"/>
  <c r="F4" i="7" l="1"/>
  <c r="F5" i="7"/>
  <c r="F6" i="7"/>
  <c r="F8" i="7"/>
  <c r="F9" i="7"/>
  <c r="F10" i="7"/>
  <c r="F12" i="7"/>
  <c r="F14" i="7"/>
  <c r="F15" i="7"/>
  <c r="F17" i="7"/>
  <c r="F4" i="6"/>
  <c r="F5" i="6"/>
  <c r="F6" i="6"/>
  <c r="F17" i="6" s="1"/>
  <c r="F8" i="6"/>
  <c r="F9" i="6"/>
  <c r="F10" i="6"/>
  <c r="F12" i="6"/>
  <c r="F14" i="6"/>
  <c r="F15" i="6"/>
  <c r="F18" i="5"/>
  <c r="F17" i="5"/>
  <c r="F15" i="5"/>
  <c r="F13" i="5"/>
  <c r="F12" i="5"/>
  <c r="F11" i="5"/>
  <c r="F10" i="5"/>
  <c r="F9" i="5"/>
  <c r="F8" i="5"/>
  <c r="F6" i="5"/>
  <c r="F5" i="5"/>
  <c r="F4" i="5"/>
  <c r="F20" i="5"/>
  <c r="F19" i="7" l="1"/>
  <c r="F19" i="6"/>
  <c r="F22" i="5"/>
</calcChain>
</file>

<file path=xl/sharedStrings.xml><?xml version="1.0" encoding="utf-8"?>
<sst xmlns="http://schemas.openxmlformats.org/spreadsheetml/2006/main" count="165" uniqueCount="50">
  <si>
    <t>类别</t>
    <phoneticPr fontId="1" type="noConversion"/>
  </si>
  <si>
    <t>内容</t>
    <phoneticPr fontId="1" type="noConversion"/>
  </si>
  <si>
    <t>小计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</si>
  <si>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</si>
  <si>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</si>
  <si>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</si>
  <si>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硬件平台：16Core64G SKT</t>
    <phoneticPr fontId="1" type="noConversion"/>
  </si>
  <si>
    <t>硬件平台：其他（存储）</t>
    <phoneticPr fontId="1" type="noConversion"/>
  </si>
  <si>
    <t>案例征集平台</t>
    <phoneticPr fontId="1" type="noConversion"/>
  </si>
  <si>
    <t>项目执行费用</t>
    <phoneticPr fontId="1" type="noConversion"/>
  </si>
  <si>
    <t>每月一次电话会议支持</t>
    <phoneticPr fontId="1" type="noConversion"/>
  </si>
  <si>
    <t>小时/人</t>
    <phoneticPr fontId="1" type="noConversion"/>
  </si>
  <si>
    <t>数据统计，根据原始数据，按照时间、区域、属性等进行分类统计，制作项目进度的汇报。此阶段为表格及PPT形式，</t>
    <phoneticPr fontId="1" type="noConversion"/>
  </si>
  <si>
    <t>沟通、答疑、反馈，以电话、邮件、微信等形式的日常沟通
线上平台信息问题反馈处理、后台回复。
线上线下突发异常情况处理</t>
    <phoneticPr fontId="1" type="noConversion"/>
  </si>
  <si>
    <t>视频直播平台</t>
    <phoneticPr fontId="1" type="noConversion"/>
  </si>
  <si>
    <t>基于HLS/RTMP推流直播系统运营商带宽使用费</t>
    <phoneticPr fontId="1" type="noConversion"/>
  </si>
  <si>
    <t>讲课费-病例讲者</t>
    <phoneticPr fontId="1" type="noConversion"/>
  </si>
  <si>
    <t>会务代付服务费</t>
    <phoneticPr fontId="1" type="noConversion"/>
  </si>
  <si>
    <t>税费</t>
    <phoneticPr fontId="1" type="noConversion"/>
  </si>
  <si>
    <t>麦田税费</t>
    <phoneticPr fontId="1" type="noConversion"/>
  </si>
  <si>
    <t>合计</t>
    <phoneticPr fontId="1" type="noConversion"/>
  </si>
  <si>
    <t>项目工作组执行</t>
    <phoneticPr fontId="1" type="noConversion"/>
  </si>
  <si>
    <t>硬件需求</t>
    <phoneticPr fontId="1" type="noConversion"/>
  </si>
  <si>
    <t>劳务支出</t>
    <phoneticPr fontId="1" type="noConversion"/>
  </si>
  <si>
    <t>小时/人</t>
    <phoneticPr fontId="1" type="noConversion"/>
  </si>
  <si>
    <t>月/人</t>
    <phoneticPr fontId="1" type="noConversion"/>
  </si>
  <si>
    <t>包括软件系统、承载平台以及数据库等系统层面的技术支持服务</t>
    <phoneticPr fontId="1" type="noConversion"/>
  </si>
  <si>
    <t>软件应用、数据管理的帮助服务</t>
    <phoneticPr fontId="1" type="noConversion"/>
  </si>
  <si>
    <t>微信平台以及运营系统的管理和维护</t>
    <phoneticPr fontId="1" type="noConversion"/>
  </si>
  <si>
    <t>程序运营</t>
    <phoneticPr fontId="1" type="noConversion"/>
  </si>
  <si>
    <r>
      <rPr>
        <sz val="10"/>
        <rFont val="宋体"/>
        <family val="3"/>
        <charset val="134"/>
      </rPr>
      <t>场</t>
    </r>
    <r>
      <rPr>
        <sz val="10"/>
        <rFont val="Verdana"/>
        <family val="2"/>
      </rPr>
      <t>/</t>
    </r>
    <r>
      <rPr>
        <sz val="10"/>
        <rFont val="宋体"/>
        <family val="3"/>
        <charset val="134"/>
      </rPr>
      <t>次</t>
    </r>
    <phoneticPr fontId="16" type="noConversion"/>
  </si>
  <si>
    <t>人/次</t>
    <phoneticPr fontId="1" type="noConversion"/>
  </si>
  <si>
    <t>月/台</t>
    <phoneticPr fontId="1" type="noConversion"/>
  </si>
  <si>
    <t>劳务费</t>
    <phoneticPr fontId="1" type="noConversion"/>
  </si>
  <si>
    <t>2019血糖关爱行教育项目  费用明细（第三期7月）</t>
    <phoneticPr fontId="1" type="noConversion"/>
  </si>
  <si>
    <t>2019血糖关爱行教育项目  费用明细（第四期8月）</t>
    <phoneticPr fontId="1" type="noConversion"/>
  </si>
  <si>
    <t>2019血糖关爱行教育项目  费用明细（第五期9月）</t>
    <phoneticPr fontId="1" type="noConversion"/>
  </si>
  <si>
    <t>备注</t>
    <phoneticPr fontId="1" type="noConversion"/>
  </si>
  <si>
    <t>按照每月24小时（即3天）计算</t>
    <phoneticPr fontId="1" type="noConversion"/>
  </si>
  <si>
    <t>每月按照120小时计算（即15天）计算</t>
    <phoneticPr fontId="1" type="noConversion"/>
  </si>
  <si>
    <t>包含CDN、容灾备份存储租赁等</t>
    <phoneticPr fontId="1" type="noConversion"/>
  </si>
  <si>
    <t>包括软件系统、承载平台以及数据库等系统层面的技术支持服务</t>
    <phoneticPr fontId="1" type="noConversion"/>
  </si>
  <si>
    <t>软件应用、数据管理的帮助服务</t>
    <phoneticPr fontId="1" type="noConversion"/>
  </si>
  <si>
    <t>微信平台以及运营系统的管理和维护</t>
    <phoneticPr fontId="1" type="noConversion"/>
  </si>
  <si>
    <t>基于1000场会议，每场40分钟。10个在线观众计算，支持多码率切换</t>
    <phoneticPr fontId="1" type="noConversion"/>
  </si>
  <si>
    <t>800元/人（税后），1人/场，3600场线上会议
备注说明：专家劳务由执行方代支代缴纳个税，结算需提供支持材料</t>
    <phoneticPr fontId="1" type="noConversion"/>
  </si>
  <si>
    <t>会务代付款（服务费包含劳务公司签合同，劳务公司打款，劳务公司税费，按照7200例计费）6%服务费（讲课费）*6%</t>
    <phoneticPr fontId="1" type="noConversion"/>
  </si>
  <si>
    <t>包含7月的16Core64G SKT核心处理服务器  30M独享全网通骨干网流量，</t>
    <phoneticPr fontId="1" type="noConversion"/>
  </si>
  <si>
    <t>包含7月的16Core64G SKT数据服务器，</t>
    <phoneticPr fontId="1" type="noConversion"/>
  </si>
  <si>
    <t>基于200场会议，每场40分钟。10个在线观众计算，支持多码率切换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</si>
</sst>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#,##0.00_ "/>
    <numFmt numFmtId="177" formatCode="[$¥-804]#,##0.00"/>
    <numFmt numFmtId="178" formatCode="&quot;¥&quot;#,##0.00_);[Red]\(&quot;¥&quot;#,##0.00\)"/>
    <numFmt numFmtId="179" formatCode="#,##0_ "/>
    <numFmt numFmtId="180" formatCode="0.0000%"/>
  </numFmts>
  <fonts count="19" x14ac:knownFonts="1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theme="6" tint="0.79998168889431442"/>
      </right>
      <top style="thin">
        <color auto="1"/>
      </top>
      <bottom style="thin">
        <color auto="1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auto="1"/>
      </top>
      <bottom style="thin">
        <color auto="1"/>
      </bottom>
      <diagonal/>
    </border>
    <border>
      <left style="thin">
        <color theme="6" tint="0.79998168889431442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177" fontId="0" fillId="0" borderId="0"/>
    <xf numFmtId="177" fontId="2" fillId="0" borderId="0">
      <alignment vertical="center"/>
    </xf>
    <xf numFmtId="177" fontId="3" fillId="0" borderId="0"/>
    <xf numFmtId="177" fontId="3" fillId="0" borderId="0"/>
    <xf numFmtId="43" fontId="4" fillId="0" borderId="0" applyFont="0" applyFill="0" applyBorder="0" applyAlignment="0" applyProtection="0"/>
    <xf numFmtId="177" fontId="13" fillId="0" borderId="0" applyProtection="0"/>
    <xf numFmtId="177" fontId="15" fillId="0" borderId="0">
      <protection locked="0"/>
    </xf>
    <xf numFmtId="177" fontId="15" fillId="0" borderId="0"/>
    <xf numFmtId="9" fontId="18" fillId="0" borderId="0" applyFont="0" applyFill="0" applyBorder="0" applyAlignment="0" applyProtection="0">
      <alignment vertical="center"/>
    </xf>
  </cellStyleXfs>
  <cellXfs count="66">
    <xf numFmtId="177" fontId="0" fillId="0" borderId="0" xfId="0"/>
    <xf numFmtId="177" fontId="6" fillId="0" borderId="0" xfId="0" applyFont="1" applyAlignment="1">
      <alignment horizontal="center" vertical="center" wrapText="1"/>
    </xf>
    <xf numFmtId="177" fontId="7" fillId="0" borderId="0" xfId="0" applyFont="1" applyAlignment="1">
      <alignment horizontal="center" vertical="center" wrapText="1"/>
    </xf>
    <xf numFmtId="177" fontId="10" fillId="3" borderId="1" xfId="0" applyFont="1" applyFill="1" applyBorder="1" applyAlignment="1">
      <alignment horizontal="center" vertical="center" wrapText="1"/>
    </xf>
    <xf numFmtId="177" fontId="8" fillId="0" borderId="0" xfId="0" applyFont="1" applyAlignment="1">
      <alignment horizontal="center" vertical="center" wrapText="1"/>
    </xf>
    <xf numFmtId="38" fontId="10" fillId="3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77" fontId="8" fillId="4" borderId="1" xfId="0" applyFont="1" applyFill="1" applyBorder="1" applyAlignment="1">
      <alignment horizontal="center" vertical="center" wrapText="1"/>
    </xf>
    <xf numFmtId="177" fontId="8" fillId="0" borderId="1" xfId="1" applyFont="1" applyBorder="1" applyAlignment="1">
      <alignment horizontal="center" vertical="center" wrapText="1"/>
    </xf>
    <xf numFmtId="177" fontId="8" fillId="0" borderId="1" xfId="2" applyFont="1" applyFill="1" applyBorder="1" applyAlignment="1" applyProtection="1">
      <alignment horizontal="left" vertical="center" wrapText="1"/>
      <protection locked="0"/>
    </xf>
    <xf numFmtId="177" fontId="6" fillId="0" borderId="0" xfId="0" applyFont="1" applyAlignment="1">
      <alignment horizontal="left" vertical="center" wrapText="1"/>
    </xf>
    <xf numFmtId="177" fontId="6" fillId="0" borderId="1" xfId="0" applyFont="1" applyBorder="1" applyAlignment="1">
      <alignment horizontal="center" vertical="center" wrapText="1"/>
    </xf>
    <xf numFmtId="177" fontId="7" fillId="0" borderId="1" xfId="0" applyFont="1" applyBorder="1" applyAlignment="1">
      <alignment horizontal="center" vertical="center" wrapText="1"/>
    </xf>
    <xf numFmtId="177" fontId="6" fillId="0" borderId="1" xfId="0" applyFont="1" applyBorder="1" applyAlignment="1">
      <alignment horizontal="left" vertical="center" wrapText="1"/>
    </xf>
    <xf numFmtId="177" fontId="11" fillId="5" borderId="1" xfId="0" applyFont="1" applyFill="1" applyBorder="1" applyAlignment="1">
      <alignment horizontal="left" vertical="center" wrapText="1"/>
    </xf>
    <xf numFmtId="177" fontId="6" fillId="0" borderId="1" xfId="0" applyFont="1" applyBorder="1" applyAlignment="1">
      <alignment horizontal="left" vertical="center"/>
    </xf>
    <xf numFmtId="177" fontId="8" fillId="4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  <xf numFmtId="178" fontId="8" fillId="0" borderId="1" xfId="5" applyNumberFormat="1" applyFont="1" applyFill="1" applyBorder="1" applyAlignment="1">
      <alignment horizontal="right" vertical="center"/>
    </xf>
    <xf numFmtId="178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8" fillId="4" borderId="1" xfId="0" applyNumberFormat="1" applyFont="1" applyFill="1" applyBorder="1" applyAlignment="1">
      <alignment horizontal="right" vertical="center" wrapText="1"/>
    </xf>
    <xf numFmtId="38" fontId="6" fillId="0" borderId="1" xfId="0" applyNumberFormat="1" applyFont="1" applyBorder="1" applyAlignment="1">
      <alignment horizontal="right" vertical="center" wrapText="1"/>
    </xf>
    <xf numFmtId="38" fontId="6" fillId="0" borderId="0" xfId="0" applyNumberFormat="1" applyFont="1" applyAlignment="1">
      <alignment horizontal="right" vertical="center" wrapText="1"/>
    </xf>
    <xf numFmtId="177" fontId="11" fillId="5" borderId="1" xfId="0" applyFont="1" applyFill="1" applyBorder="1" applyAlignment="1">
      <alignment horizontal="center" vertical="center" wrapText="1"/>
    </xf>
    <xf numFmtId="40" fontId="10" fillId="3" borderId="1" xfId="0" applyNumberFormat="1" applyFont="1" applyFill="1" applyBorder="1" applyAlignment="1">
      <alignment horizontal="right" vertical="center" wrapText="1"/>
    </xf>
    <xf numFmtId="40" fontId="8" fillId="0" borderId="1" xfId="0" applyNumberFormat="1" applyFont="1" applyBorder="1" applyAlignment="1">
      <alignment horizontal="right" vertical="center" wrapText="1"/>
    </xf>
    <xf numFmtId="40" fontId="8" fillId="4" borderId="1" xfId="0" applyNumberFormat="1" applyFont="1" applyFill="1" applyBorder="1" applyAlignment="1">
      <alignment horizontal="right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40" fontId="6" fillId="0" borderId="0" xfId="0" applyNumberFormat="1" applyFont="1" applyAlignment="1">
      <alignment horizontal="right" vertical="center" wrapText="1"/>
    </xf>
    <xf numFmtId="177" fontId="12" fillId="2" borderId="1" xfId="2" applyFont="1" applyFill="1" applyBorder="1" applyAlignment="1" applyProtection="1">
      <alignment horizontal="center" vertical="center"/>
      <protection locked="0"/>
    </xf>
    <xf numFmtId="177" fontId="14" fillId="2" borderId="1" xfId="2" applyFont="1" applyFill="1" applyBorder="1" applyAlignment="1" applyProtection="1">
      <alignment horizontal="left" vertical="center"/>
      <protection locked="0"/>
    </xf>
    <xf numFmtId="177" fontId="0" fillId="0" borderId="1" xfId="0" applyFill="1" applyBorder="1" applyAlignment="1">
      <alignment horizontal="center" vertical="center"/>
    </xf>
    <xf numFmtId="179" fontId="10" fillId="3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9" fontId="8" fillId="0" borderId="1" xfId="2" applyNumberFormat="1" applyFont="1" applyFill="1" applyBorder="1" applyAlignment="1" applyProtection="1">
      <alignment horizontal="center" vertical="center"/>
      <protection locked="0"/>
    </xf>
    <xf numFmtId="179" fontId="8" fillId="4" borderId="1" xfId="1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80" fontId="6" fillId="0" borderId="1" xfId="8" applyNumberFormat="1" applyFont="1" applyBorder="1" applyAlignment="1">
      <alignment horizontal="left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177" fontId="12" fillId="0" borderId="1" xfId="2" applyFont="1" applyFill="1" applyBorder="1" applyAlignment="1" applyProtection="1">
      <alignment horizontal="left" vertical="center" wrapText="1"/>
      <protection locked="0"/>
    </xf>
    <xf numFmtId="177" fontId="11" fillId="0" borderId="1" xfId="0" applyFont="1" applyFill="1" applyBorder="1" applyAlignment="1">
      <alignment horizontal="left" vertical="center" wrapText="1"/>
    </xf>
    <xf numFmtId="177" fontId="8" fillId="0" borderId="1" xfId="7" applyFont="1" applyFill="1" applyBorder="1" applyAlignment="1" applyProtection="1">
      <alignment horizontal="left" vertical="center" wrapText="1"/>
      <protection locked="0"/>
    </xf>
    <xf numFmtId="177" fontId="10" fillId="3" borderId="6" xfId="0" applyFont="1" applyFill="1" applyBorder="1" applyAlignment="1">
      <alignment horizontal="center" vertical="center" wrapText="1"/>
    </xf>
    <xf numFmtId="38" fontId="10" fillId="3" borderId="6" xfId="0" applyNumberFormat="1" applyFont="1" applyFill="1" applyBorder="1" applyAlignment="1">
      <alignment horizontal="center" vertical="center" wrapText="1"/>
    </xf>
    <xf numFmtId="179" fontId="10" fillId="3" borderId="6" xfId="0" applyNumberFormat="1" applyFont="1" applyFill="1" applyBorder="1" applyAlignment="1">
      <alignment horizontal="center" vertical="center" wrapText="1"/>
    </xf>
    <xf numFmtId="40" fontId="10" fillId="3" borderId="6" xfId="0" applyNumberFormat="1" applyFont="1" applyFill="1" applyBorder="1" applyAlignment="1">
      <alignment horizontal="right" vertical="center" wrapText="1"/>
    </xf>
    <xf numFmtId="176" fontId="10" fillId="3" borderId="6" xfId="0" applyNumberFormat="1" applyFont="1" applyFill="1" applyBorder="1" applyAlignment="1">
      <alignment horizontal="center" vertical="center" wrapText="1"/>
    </xf>
    <xf numFmtId="40" fontId="8" fillId="0" borderId="2" xfId="0" applyNumberFormat="1" applyFont="1" applyBorder="1" applyAlignment="1">
      <alignment horizontal="right" vertical="center" wrapText="1"/>
    </xf>
    <xf numFmtId="40" fontId="8" fillId="4" borderId="2" xfId="0" applyNumberFormat="1" applyFont="1" applyFill="1" applyBorder="1" applyAlignment="1">
      <alignment horizontal="right" vertical="center" wrapText="1"/>
    </xf>
    <xf numFmtId="40" fontId="6" fillId="0" borderId="2" xfId="0" applyNumberFormat="1" applyFont="1" applyBorder="1" applyAlignment="1">
      <alignment horizontal="right" vertical="center" wrapText="1"/>
    </xf>
    <xf numFmtId="177" fontId="6" fillId="0" borderId="5" xfId="0" applyFont="1" applyBorder="1" applyAlignment="1">
      <alignment horizontal="center" vertical="center" wrapText="1"/>
    </xf>
    <xf numFmtId="40" fontId="10" fillId="3" borderId="2" xfId="0" applyNumberFormat="1" applyFont="1" applyFill="1" applyBorder="1" applyAlignment="1">
      <alignment horizontal="right" vertical="center" wrapText="1"/>
    </xf>
    <xf numFmtId="177" fontId="6" fillId="0" borderId="1" xfId="0" applyFont="1" applyFill="1" applyBorder="1" applyAlignment="1">
      <alignment horizontal="center" vertical="center" wrapText="1"/>
    </xf>
    <xf numFmtId="177" fontId="9" fillId="0" borderId="2" xfId="0" applyFont="1" applyFill="1" applyBorder="1" applyAlignment="1">
      <alignment horizontal="center" vertical="center" wrapText="1"/>
    </xf>
    <xf numFmtId="177" fontId="9" fillId="0" borderId="3" xfId="0" applyFont="1" applyFill="1" applyBorder="1" applyAlignment="1">
      <alignment horizontal="center" vertical="center" wrapText="1"/>
    </xf>
    <xf numFmtId="177" fontId="9" fillId="0" borderId="10" xfId="0" applyFont="1" applyFill="1" applyBorder="1" applyAlignment="1">
      <alignment horizontal="center" vertical="center" wrapText="1"/>
    </xf>
    <xf numFmtId="177" fontId="9" fillId="0" borderId="1" xfId="0" applyFont="1" applyFill="1" applyBorder="1" applyAlignment="1">
      <alignment horizontal="center" vertical="center" wrapText="1"/>
    </xf>
    <xf numFmtId="177" fontId="5" fillId="0" borderId="7" xfId="0" applyFont="1" applyFill="1" applyBorder="1" applyAlignment="1">
      <alignment horizontal="center" vertical="center" wrapText="1"/>
    </xf>
    <xf numFmtId="177" fontId="5" fillId="0" borderId="8" xfId="0" applyFont="1" applyFill="1" applyBorder="1" applyAlignment="1">
      <alignment horizontal="center" vertical="center" wrapText="1"/>
    </xf>
    <xf numFmtId="177" fontId="5" fillId="0" borderId="9" xfId="0" applyFont="1" applyFill="1" applyBorder="1" applyAlignment="1">
      <alignment horizontal="center" vertical="center" wrapText="1"/>
    </xf>
    <xf numFmtId="177" fontId="5" fillId="0" borderId="2" xfId="0" applyFont="1" applyFill="1" applyBorder="1" applyAlignment="1">
      <alignment horizontal="center" vertical="center" wrapText="1"/>
    </xf>
    <xf numFmtId="177" fontId="5" fillId="0" borderId="3" xfId="0" applyFont="1" applyFill="1" applyBorder="1" applyAlignment="1">
      <alignment horizontal="center" vertical="center" wrapText="1"/>
    </xf>
    <xf numFmtId="177" fontId="5" fillId="0" borderId="10" xfId="0" applyFont="1" applyFill="1" applyBorder="1" applyAlignment="1">
      <alignment horizontal="center" vertical="center" wrapText="1"/>
    </xf>
    <xf numFmtId="177" fontId="5" fillId="0" borderId="4" xfId="0" applyFont="1" applyFill="1" applyBorder="1" applyAlignment="1">
      <alignment horizontal="center" vertical="center" wrapText="1"/>
    </xf>
    <xf numFmtId="177" fontId="5" fillId="0" borderId="5" xfId="0" applyFont="1" applyFill="1" applyBorder="1" applyAlignment="1">
      <alignment horizontal="center" vertical="center" wrapText="1"/>
    </xf>
  </cellXfs>
  <cellStyles count="9">
    <cellStyle name="Normal 2" xfId="7"/>
    <cellStyle name="Normal_Sheet1" xfId="2"/>
    <cellStyle name="百分比" xfId="8" builtinId="5"/>
    <cellStyle name="常规" xfId="0" builtinId="0"/>
    <cellStyle name="常规 2" xfId="1"/>
    <cellStyle name="常规 3" xfId="5"/>
    <cellStyle name="常规 4" xfId="6"/>
    <cellStyle name="千位分隔 2" xfId="4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showGridLines="0" topLeftCell="A13" workbookViewId="0">
      <selection activeCell="A21" sqref="A21:XFD21"/>
    </sheetView>
  </sheetViews>
  <sheetFormatPr defaultColWidth="9" defaultRowHeight="13.5" customHeight="1" x14ac:dyDescent="0.2"/>
  <cols>
    <col min="1" max="1" width="13.36328125" style="2" bestFit="1" customWidth="1"/>
    <col min="2" max="2" width="42.26953125" style="10" bestFit="1" customWidth="1"/>
    <col min="3" max="3" width="10.90625" style="22" bestFit="1" customWidth="1"/>
    <col min="4" max="4" width="6.6328125" style="1" bestFit="1" customWidth="1"/>
    <col min="5" max="5" width="6.36328125" style="37" bestFit="1" customWidth="1"/>
    <col min="6" max="6" width="11.7265625" style="28" bestFit="1" customWidth="1"/>
    <col min="7" max="7" width="37.7265625" style="1" customWidth="1"/>
    <col min="8" max="8" width="9" style="1"/>
    <col min="9" max="9" width="29.08984375" style="1" customWidth="1"/>
    <col min="10" max="10" width="9" style="1"/>
    <col min="11" max="11" width="15.90625" style="1" customWidth="1"/>
    <col min="12" max="16384" width="9" style="1"/>
  </cols>
  <sheetData>
    <row r="1" spans="1:7" ht="39" customHeight="1" x14ac:dyDescent="0.2">
      <c r="A1" s="58" t="s">
        <v>34</v>
      </c>
      <c r="B1" s="59"/>
      <c r="C1" s="59"/>
      <c r="D1" s="59"/>
      <c r="E1" s="59"/>
      <c r="F1" s="59"/>
      <c r="G1" s="60"/>
    </row>
    <row r="2" spans="1:7" ht="39" customHeight="1" x14ac:dyDescent="0.2">
      <c r="A2" s="43" t="s">
        <v>0</v>
      </c>
      <c r="B2" s="43" t="s">
        <v>1</v>
      </c>
      <c r="C2" s="44" t="s">
        <v>3</v>
      </c>
      <c r="D2" s="43" t="s">
        <v>4</v>
      </c>
      <c r="E2" s="45" t="s">
        <v>5</v>
      </c>
      <c r="F2" s="46" t="s">
        <v>2</v>
      </c>
      <c r="G2" s="47" t="s">
        <v>37</v>
      </c>
    </row>
    <row r="3" spans="1:7" ht="16.5" customHeight="1" x14ac:dyDescent="0.2">
      <c r="A3" s="57" t="s">
        <v>9</v>
      </c>
      <c r="B3" s="57"/>
      <c r="C3" s="57"/>
      <c r="D3" s="57"/>
      <c r="E3" s="57"/>
      <c r="F3" s="57"/>
      <c r="G3" s="57"/>
    </row>
    <row r="4" spans="1:7" s="4" customFormat="1" ht="16.5" customHeight="1" x14ac:dyDescent="0.2">
      <c r="A4" s="8" t="s">
        <v>21</v>
      </c>
      <c r="B4" s="9" t="s">
        <v>10</v>
      </c>
      <c r="C4" s="17">
        <v>1000</v>
      </c>
      <c r="D4" s="23" t="s">
        <v>25</v>
      </c>
      <c r="E4" s="33">
        <v>1</v>
      </c>
      <c r="F4" s="25">
        <f t="shared" ref="F4:F6" si="0">C4*E4</f>
        <v>1000</v>
      </c>
      <c r="G4" s="40"/>
    </row>
    <row r="5" spans="1:7" s="4" customFormat="1" ht="30" x14ac:dyDescent="0.2">
      <c r="A5" s="8" t="s">
        <v>21</v>
      </c>
      <c r="B5" s="9" t="s">
        <v>12</v>
      </c>
      <c r="C5" s="17">
        <v>200</v>
      </c>
      <c r="D5" s="23" t="s">
        <v>24</v>
      </c>
      <c r="E5" s="33">
        <v>24</v>
      </c>
      <c r="F5" s="25">
        <f t="shared" si="0"/>
        <v>4800</v>
      </c>
      <c r="G5" s="40" t="s">
        <v>38</v>
      </c>
    </row>
    <row r="6" spans="1:7" s="4" customFormat="1" ht="45" x14ac:dyDescent="0.2">
      <c r="A6" s="8" t="s">
        <v>21</v>
      </c>
      <c r="B6" s="9" t="s">
        <v>13</v>
      </c>
      <c r="C6" s="17">
        <v>134</v>
      </c>
      <c r="D6" s="23" t="s">
        <v>11</v>
      </c>
      <c r="E6" s="33">
        <v>120</v>
      </c>
      <c r="F6" s="25">
        <f t="shared" si="0"/>
        <v>16080</v>
      </c>
      <c r="G6" s="40" t="s">
        <v>39</v>
      </c>
    </row>
    <row r="7" spans="1:7" ht="16.5" customHeight="1" x14ac:dyDescent="0.2">
      <c r="A7" s="57" t="s">
        <v>8</v>
      </c>
      <c r="B7" s="57"/>
      <c r="C7" s="57"/>
      <c r="D7" s="57"/>
      <c r="E7" s="57"/>
      <c r="F7" s="57"/>
      <c r="G7" s="57"/>
    </row>
    <row r="8" spans="1:7" s="4" customFormat="1" ht="30" x14ac:dyDescent="0.2">
      <c r="A8" s="8" t="s">
        <v>22</v>
      </c>
      <c r="B8" s="9" t="s">
        <v>6</v>
      </c>
      <c r="C8" s="17">
        <v>6900</v>
      </c>
      <c r="D8" s="23" t="s">
        <v>32</v>
      </c>
      <c r="E8" s="33">
        <v>1</v>
      </c>
      <c r="F8" s="25">
        <f t="shared" ref="F8:F18" si="1">C8*E8</f>
        <v>6900</v>
      </c>
      <c r="G8" s="40" t="s">
        <v>47</v>
      </c>
    </row>
    <row r="9" spans="1:7" s="4" customFormat="1" ht="16.5" customHeight="1" x14ac:dyDescent="0.2">
      <c r="A9" s="8" t="s">
        <v>22</v>
      </c>
      <c r="B9" s="9" t="s">
        <v>6</v>
      </c>
      <c r="C9" s="17">
        <v>3450</v>
      </c>
      <c r="D9" s="23" t="s">
        <v>32</v>
      </c>
      <c r="E9" s="33">
        <v>1</v>
      </c>
      <c r="F9" s="25">
        <f t="shared" si="1"/>
        <v>3450</v>
      </c>
      <c r="G9" s="40" t="s">
        <v>48</v>
      </c>
    </row>
    <row r="10" spans="1:7" s="4" customFormat="1" ht="16.5" customHeight="1" x14ac:dyDescent="0.2">
      <c r="A10" s="8" t="s">
        <v>22</v>
      </c>
      <c r="B10" s="9" t="s">
        <v>7</v>
      </c>
      <c r="C10" s="17">
        <v>2500</v>
      </c>
      <c r="D10" s="23" t="s">
        <v>32</v>
      </c>
      <c r="E10" s="33">
        <v>1</v>
      </c>
      <c r="F10" s="25">
        <f t="shared" si="1"/>
        <v>2500</v>
      </c>
      <c r="G10" s="40" t="s">
        <v>40</v>
      </c>
    </row>
    <row r="11" spans="1:7" ht="13.5" customHeight="1" x14ac:dyDescent="0.2">
      <c r="A11" s="8" t="s">
        <v>29</v>
      </c>
      <c r="B11" s="14" t="s">
        <v>26</v>
      </c>
      <c r="C11" s="18">
        <v>4000</v>
      </c>
      <c r="D11" s="23" t="s">
        <v>25</v>
      </c>
      <c r="E11" s="33">
        <v>1</v>
      </c>
      <c r="F11" s="25">
        <f t="shared" si="1"/>
        <v>4000</v>
      </c>
      <c r="G11" s="41" t="s">
        <v>41</v>
      </c>
    </row>
    <row r="12" spans="1:7" ht="13.5" customHeight="1" x14ac:dyDescent="0.2">
      <c r="A12" s="8" t="s">
        <v>29</v>
      </c>
      <c r="B12" s="14" t="s">
        <v>27</v>
      </c>
      <c r="C12" s="17">
        <v>2000</v>
      </c>
      <c r="D12" s="23" t="s">
        <v>25</v>
      </c>
      <c r="E12" s="33">
        <v>1</v>
      </c>
      <c r="F12" s="25">
        <f t="shared" si="1"/>
        <v>2000</v>
      </c>
      <c r="G12" s="41" t="s">
        <v>42</v>
      </c>
    </row>
    <row r="13" spans="1:7" ht="15" x14ac:dyDescent="0.2">
      <c r="A13" s="8" t="s">
        <v>29</v>
      </c>
      <c r="B13" s="14" t="s">
        <v>28</v>
      </c>
      <c r="C13" s="17">
        <v>1000</v>
      </c>
      <c r="D13" s="23" t="s">
        <v>25</v>
      </c>
      <c r="E13" s="33">
        <v>1</v>
      </c>
      <c r="F13" s="25">
        <f t="shared" si="1"/>
        <v>1000</v>
      </c>
      <c r="G13" s="41" t="s">
        <v>43</v>
      </c>
    </row>
    <row r="14" spans="1:7" ht="16.5" customHeight="1" x14ac:dyDescent="0.2">
      <c r="A14" s="57" t="s">
        <v>14</v>
      </c>
      <c r="B14" s="57"/>
      <c r="C14" s="57"/>
      <c r="D14" s="57"/>
      <c r="E14" s="57"/>
      <c r="F14" s="57"/>
      <c r="G14" s="57"/>
    </row>
    <row r="15" spans="1:7" ht="30" x14ac:dyDescent="0.2">
      <c r="A15" s="8" t="s">
        <v>22</v>
      </c>
      <c r="B15" s="15" t="s">
        <v>15</v>
      </c>
      <c r="C15" s="19">
        <v>10</v>
      </c>
      <c r="D15" s="31" t="s">
        <v>30</v>
      </c>
      <c r="E15" s="34">
        <v>1000</v>
      </c>
      <c r="F15" s="25">
        <f t="shared" si="1"/>
        <v>10000</v>
      </c>
      <c r="G15" s="42" t="s">
        <v>44</v>
      </c>
    </row>
    <row r="16" spans="1:7" ht="16.5" customHeight="1" x14ac:dyDescent="0.2">
      <c r="A16" s="57" t="s">
        <v>33</v>
      </c>
      <c r="B16" s="57"/>
      <c r="C16" s="57"/>
      <c r="D16" s="57"/>
      <c r="E16" s="57"/>
      <c r="F16" s="57"/>
      <c r="G16" s="57"/>
    </row>
    <row r="17" spans="1:7" ht="45" x14ac:dyDescent="0.2">
      <c r="A17" s="12" t="s">
        <v>23</v>
      </c>
      <c r="B17" s="30" t="s">
        <v>16</v>
      </c>
      <c r="C17" s="19">
        <v>800</v>
      </c>
      <c r="D17" s="29" t="s">
        <v>31</v>
      </c>
      <c r="E17" s="34">
        <v>37</v>
      </c>
      <c r="F17" s="25">
        <f t="shared" si="1"/>
        <v>29600</v>
      </c>
      <c r="G17" s="42" t="s">
        <v>45</v>
      </c>
    </row>
    <row r="18" spans="1:7" ht="45" x14ac:dyDescent="0.2">
      <c r="A18" s="12" t="s">
        <v>23</v>
      </c>
      <c r="B18" s="30" t="s">
        <v>17</v>
      </c>
      <c r="C18" s="19">
        <v>48</v>
      </c>
      <c r="D18" s="29" t="s">
        <v>31</v>
      </c>
      <c r="E18" s="34">
        <v>37</v>
      </c>
      <c r="F18" s="25">
        <f t="shared" si="1"/>
        <v>1776</v>
      </c>
      <c r="G18" s="42" t="s">
        <v>46</v>
      </c>
    </row>
    <row r="19" spans="1:7" ht="16.5" customHeight="1" x14ac:dyDescent="0.2">
      <c r="A19" s="54" t="s">
        <v>18</v>
      </c>
      <c r="B19" s="55"/>
      <c r="C19" s="55"/>
      <c r="D19" s="55"/>
      <c r="E19" s="55"/>
      <c r="F19" s="55"/>
      <c r="G19" s="56"/>
    </row>
    <row r="20" spans="1:7" ht="16.5" customHeight="1" x14ac:dyDescent="0.2">
      <c r="A20" s="6" t="s">
        <v>2</v>
      </c>
      <c r="B20" s="16"/>
      <c r="C20" s="20"/>
      <c r="D20" s="7"/>
      <c r="E20" s="35"/>
      <c r="F20" s="26">
        <f>SUM(F4:F19)</f>
        <v>83106</v>
      </c>
      <c r="G20" s="11"/>
    </row>
    <row r="21" spans="1:7" ht="13.2" x14ac:dyDescent="0.2">
      <c r="A21" s="12" t="s">
        <v>19</v>
      </c>
      <c r="B21" s="38">
        <v>0.06</v>
      </c>
      <c r="C21" s="21"/>
      <c r="D21" s="11"/>
      <c r="E21" s="36"/>
      <c r="F21" s="27">
        <f>F20*0.06</f>
        <v>4986.3599999999997</v>
      </c>
      <c r="G21" s="11"/>
    </row>
    <row r="22" spans="1:7" ht="13.5" customHeight="1" x14ac:dyDescent="0.2">
      <c r="A22" s="12" t="s">
        <v>20</v>
      </c>
      <c r="B22" s="13"/>
      <c r="C22" s="21"/>
      <c r="D22" s="11"/>
      <c r="E22" s="36"/>
      <c r="F22" s="27">
        <f>F20+F21</f>
        <v>88092.36</v>
      </c>
      <c r="G22" s="11"/>
    </row>
    <row r="226" ht="13.2" x14ac:dyDescent="0.2"/>
  </sheetData>
  <mergeCells count="6">
    <mergeCell ref="A1:G1"/>
    <mergeCell ref="A19:G19"/>
    <mergeCell ref="A3:G3"/>
    <mergeCell ref="A7:G7"/>
    <mergeCell ref="A14:G14"/>
    <mergeCell ref="A16:G1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showGridLines="0" topLeftCell="A10" workbookViewId="0">
      <selection activeCell="A18" sqref="A18:F18"/>
    </sheetView>
  </sheetViews>
  <sheetFormatPr defaultColWidth="9" defaultRowHeight="13.5" customHeight="1" x14ac:dyDescent="0.2"/>
  <cols>
    <col min="1" max="1" width="13.36328125" style="2" bestFit="1" customWidth="1"/>
    <col min="2" max="2" width="42.26953125" style="10" bestFit="1" customWidth="1"/>
    <col min="3" max="3" width="10.90625" style="22" bestFit="1" customWidth="1"/>
    <col min="4" max="4" width="6.6328125" style="1" bestFit="1" customWidth="1"/>
    <col min="5" max="5" width="6.36328125" style="37" bestFit="1" customWidth="1"/>
    <col min="6" max="6" width="11.7265625" style="28" bestFit="1" customWidth="1"/>
    <col min="7" max="7" width="44.7265625" style="1" customWidth="1"/>
    <col min="8" max="8" width="9" style="1"/>
    <col min="9" max="9" width="29.08984375" style="1" customWidth="1"/>
    <col min="10" max="10" width="9" style="1"/>
    <col min="11" max="11" width="15.90625" style="1" customWidth="1"/>
    <col min="12" max="16384" width="9" style="1"/>
  </cols>
  <sheetData>
    <row r="1" spans="1:7" ht="39" customHeight="1" x14ac:dyDescent="0.2">
      <c r="A1" s="61" t="s">
        <v>35</v>
      </c>
      <c r="B1" s="62"/>
      <c r="C1" s="62"/>
      <c r="D1" s="62"/>
      <c r="E1" s="62"/>
      <c r="F1" s="62"/>
      <c r="G1" s="63"/>
    </row>
    <row r="2" spans="1:7" ht="39" customHeight="1" x14ac:dyDescent="0.2">
      <c r="A2" s="3" t="s">
        <v>0</v>
      </c>
      <c r="B2" s="3" t="s">
        <v>1</v>
      </c>
      <c r="C2" s="5" t="s">
        <v>3</v>
      </c>
      <c r="D2" s="3" t="s">
        <v>4</v>
      </c>
      <c r="E2" s="32" t="s">
        <v>5</v>
      </c>
      <c r="F2" s="52" t="s">
        <v>2</v>
      </c>
      <c r="G2" s="39" t="s">
        <v>37</v>
      </c>
    </row>
    <row r="3" spans="1:7" ht="16.5" customHeight="1" x14ac:dyDescent="0.2">
      <c r="A3" s="54" t="s">
        <v>9</v>
      </c>
      <c r="B3" s="55"/>
      <c r="C3" s="55"/>
      <c r="D3" s="55"/>
      <c r="E3" s="55"/>
      <c r="F3" s="55"/>
      <c r="G3" s="56"/>
    </row>
    <row r="4" spans="1:7" s="4" customFormat="1" ht="16.5" customHeight="1" x14ac:dyDescent="0.2">
      <c r="A4" s="8" t="s">
        <v>21</v>
      </c>
      <c r="B4" s="9" t="s">
        <v>10</v>
      </c>
      <c r="C4" s="17">
        <v>1000</v>
      </c>
      <c r="D4" s="23" t="s">
        <v>25</v>
      </c>
      <c r="E4" s="33">
        <v>1</v>
      </c>
      <c r="F4" s="48">
        <f t="shared" ref="F4:F5" si="0">C4*E4</f>
        <v>1000</v>
      </c>
      <c r="G4" s="40"/>
    </row>
    <row r="5" spans="1:7" s="4" customFormat="1" ht="30" x14ac:dyDescent="0.2">
      <c r="A5" s="8" t="s">
        <v>21</v>
      </c>
      <c r="B5" s="9" t="s">
        <v>12</v>
      </c>
      <c r="C5" s="17">
        <v>200</v>
      </c>
      <c r="D5" s="23" t="s">
        <v>24</v>
      </c>
      <c r="E5" s="33">
        <v>24</v>
      </c>
      <c r="F5" s="48">
        <f t="shared" si="0"/>
        <v>4800</v>
      </c>
      <c r="G5" s="40" t="s">
        <v>38</v>
      </c>
    </row>
    <row r="6" spans="1:7" s="4" customFormat="1" ht="45" x14ac:dyDescent="0.2">
      <c r="A6" s="8" t="s">
        <v>21</v>
      </c>
      <c r="B6" s="9" t="s">
        <v>13</v>
      </c>
      <c r="C6" s="17">
        <v>134</v>
      </c>
      <c r="D6" s="23" t="s">
        <v>11</v>
      </c>
      <c r="E6" s="33">
        <v>120</v>
      </c>
      <c r="F6" s="48">
        <f>C6*E6</f>
        <v>16080</v>
      </c>
      <c r="G6" s="40" t="s">
        <v>39</v>
      </c>
    </row>
    <row r="7" spans="1:7" ht="16.5" customHeight="1" x14ac:dyDescent="0.2">
      <c r="A7" s="54" t="s">
        <v>8</v>
      </c>
      <c r="B7" s="55"/>
      <c r="C7" s="55"/>
      <c r="D7" s="55"/>
      <c r="E7" s="55"/>
      <c r="F7" s="55"/>
      <c r="G7" s="56"/>
    </row>
    <row r="8" spans="1:7" ht="13.5" customHeight="1" x14ac:dyDescent="0.2">
      <c r="A8" s="8" t="s">
        <v>29</v>
      </c>
      <c r="B8" s="14" t="s">
        <v>26</v>
      </c>
      <c r="C8" s="18">
        <v>4000</v>
      </c>
      <c r="D8" s="23" t="s">
        <v>25</v>
      </c>
      <c r="E8" s="33">
        <v>1</v>
      </c>
      <c r="F8" s="48">
        <f t="shared" ref="F8:F15" si="1">C8*E8</f>
        <v>4000</v>
      </c>
      <c r="G8" s="41" t="s">
        <v>41</v>
      </c>
    </row>
    <row r="9" spans="1:7" ht="13.5" customHeight="1" x14ac:dyDescent="0.2">
      <c r="A9" s="8" t="s">
        <v>29</v>
      </c>
      <c r="B9" s="14" t="s">
        <v>27</v>
      </c>
      <c r="C9" s="17">
        <v>2000</v>
      </c>
      <c r="D9" s="23" t="s">
        <v>25</v>
      </c>
      <c r="E9" s="33">
        <v>1</v>
      </c>
      <c r="F9" s="48">
        <f t="shared" si="1"/>
        <v>2000</v>
      </c>
      <c r="G9" s="41" t="s">
        <v>42</v>
      </c>
    </row>
    <row r="10" spans="1:7" ht="15" x14ac:dyDescent="0.2">
      <c r="A10" s="8" t="s">
        <v>29</v>
      </c>
      <c r="B10" s="14" t="s">
        <v>28</v>
      </c>
      <c r="C10" s="17">
        <v>1000</v>
      </c>
      <c r="D10" s="23" t="s">
        <v>25</v>
      </c>
      <c r="E10" s="33">
        <v>1</v>
      </c>
      <c r="F10" s="48">
        <f t="shared" si="1"/>
        <v>1000</v>
      </c>
      <c r="G10" s="41" t="s">
        <v>43</v>
      </c>
    </row>
    <row r="11" spans="1:7" ht="16.5" customHeight="1" x14ac:dyDescent="0.2">
      <c r="A11" s="54" t="s">
        <v>14</v>
      </c>
      <c r="B11" s="55"/>
      <c r="C11" s="55"/>
      <c r="D11" s="55"/>
      <c r="E11" s="55"/>
      <c r="F11" s="55"/>
      <c r="G11" s="56"/>
    </row>
    <row r="12" spans="1:7" ht="30" x14ac:dyDescent="0.2">
      <c r="A12" s="8" t="s">
        <v>22</v>
      </c>
      <c r="B12" s="15" t="s">
        <v>15</v>
      </c>
      <c r="C12" s="19">
        <v>10</v>
      </c>
      <c r="D12" s="31" t="s">
        <v>30</v>
      </c>
      <c r="E12" s="34">
        <v>1000</v>
      </c>
      <c r="F12" s="48">
        <f t="shared" si="1"/>
        <v>10000</v>
      </c>
      <c r="G12" s="42" t="s">
        <v>44</v>
      </c>
    </row>
    <row r="13" spans="1:7" ht="16.5" customHeight="1" x14ac:dyDescent="0.2">
      <c r="A13" s="54" t="s">
        <v>33</v>
      </c>
      <c r="B13" s="55"/>
      <c r="C13" s="55"/>
      <c r="D13" s="55"/>
      <c r="E13" s="55"/>
      <c r="F13" s="55"/>
      <c r="G13" s="56"/>
    </row>
    <row r="14" spans="1:7" ht="45" x14ac:dyDescent="0.2">
      <c r="A14" s="12" t="s">
        <v>23</v>
      </c>
      <c r="B14" s="30" t="s">
        <v>16</v>
      </c>
      <c r="C14" s="19">
        <v>800</v>
      </c>
      <c r="D14" s="29" t="s">
        <v>31</v>
      </c>
      <c r="E14" s="34">
        <v>135</v>
      </c>
      <c r="F14" s="48">
        <f t="shared" si="1"/>
        <v>108000</v>
      </c>
      <c r="G14" s="42" t="s">
        <v>45</v>
      </c>
    </row>
    <row r="15" spans="1:7" ht="30" x14ac:dyDescent="0.2">
      <c r="A15" s="12" t="s">
        <v>23</v>
      </c>
      <c r="B15" s="30" t="s">
        <v>17</v>
      </c>
      <c r="C15" s="19">
        <v>48</v>
      </c>
      <c r="D15" s="29" t="s">
        <v>31</v>
      </c>
      <c r="E15" s="34">
        <v>135</v>
      </c>
      <c r="F15" s="48">
        <f t="shared" si="1"/>
        <v>6480</v>
      </c>
      <c r="G15" s="42" t="s">
        <v>46</v>
      </c>
    </row>
    <row r="16" spans="1:7" ht="16.5" customHeight="1" x14ac:dyDescent="0.2">
      <c r="A16" s="54" t="s">
        <v>18</v>
      </c>
      <c r="B16" s="55"/>
      <c r="C16" s="55"/>
      <c r="D16" s="55"/>
      <c r="E16" s="55"/>
      <c r="F16" s="55"/>
      <c r="G16" s="56"/>
    </row>
    <row r="17" spans="1:7" ht="16.5" customHeight="1" x14ac:dyDescent="0.2">
      <c r="A17" s="6" t="s">
        <v>2</v>
      </c>
      <c r="B17" s="16"/>
      <c r="C17" s="20"/>
      <c r="D17" s="7"/>
      <c r="E17" s="35"/>
      <c r="F17" s="49">
        <f>SUM(F4:F16)</f>
        <v>153360</v>
      </c>
      <c r="G17" s="53"/>
    </row>
    <row r="18" spans="1:7" ht="13.2" x14ac:dyDescent="0.2">
      <c r="A18" s="12" t="s">
        <v>19</v>
      </c>
      <c r="B18" s="38">
        <v>0.06</v>
      </c>
      <c r="C18" s="21"/>
      <c r="D18" s="11"/>
      <c r="E18" s="36"/>
      <c r="F18" s="50">
        <f>F17*0.06</f>
        <v>9201.6</v>
      </c>
      <c r="G18" s="53"/>
    </row>
    <row r="19" spans="1:7" ht="13.5" customHeight="1" x14ac:dyDescent="0.2">
      <c r="A19" s="12" t="s">
        <v>20</v>
      </c>
      <c r="B19" s="13"/>
      <c r="C19" s="21"/>
      <c r="D19" s="11"/>
      <c r="E19" s="36"/>
      <c r="F19" s="50">
        <f>F17+F18</f>
        <v>162561.60000000001</v>
      </c>
      <c r="G19" s="53"/>
    </row>
    <row r="23" spans="1:7" ht="13.5" customHeight="1" x14ac:dyDescent="0.2">
      <c r="G23" s="51"/>
    </row>
    <row r="223" ht="13.2" x14ac:dyDescent="0.2"/>
  </sheetData>
  <mergeCells count="6">
    <mergeCell ref="A16:G16"/>
    <mergeCell ref="A1:G1"/>
    <mergeCell ref="A3:G3"/>
    <mergeCell ref="A7:G7"/>
    <mergeCell ref="A13:G13"/>
    <mergeCell ref="A11:G1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showGridLines="0" tabSelected="1" topLeftCell="A4" workbookViewId="0">
      <selection activeCell="F21" sqref="F21"/>
    </sheetView>
  </sheetViews>
  <sheetFormatPr defaultColWidth="9" defaultRowHeight="13.5" customHeight="1" x14ac:dyDescent="0.2"/>
  <cols>
    <col min="1" max="1" width="13.36328125" style="2" bestFit="1" customWidth="1"/>
    <col min="2" max="2" width="42.26953125" style="10" bestFit="1" customWidth="1"/>
    <col min="3" max="3" width="10.90625" style="22" bestFit="1" customWidth="1"/>
    <col min="4" max="4" width="6.6328125" style="1" bestFit="1" customWidth="1"/>
    <col min="5" max="5" width="5.453125" style="37" bestFit="1" customWidth="1"/>
    <col min="6" max="6" width="11.7265625" style="28" bestFit="1" customWidth="1"/>
    <col min="7" max="7" width="44.7265625" style="1" customWidth="1"/>
    <col min="8" max="8" width="9" style="1"/>
    <col min="9" max="9" width="29.08984375" style="1" customWidth="1"/>
    <col min="10" max="10" width="9" style="1"/>
    <col min="11" max="11" width="15.90625" style="1" customWidth="1"/>
    <col min="12" max="16384" width="9" style="1"/>
  </cols>
  <sheetData>
    <row r="1" spans="1:7" ht="39" customHeight="1" x14ac:dyDescent="0.2">
      <c r="A1" s="64" t="s">
        <v>36</v>
      </c>
      <c r="B1" s="65"/>
      <c r="C1" s="65"/>
      <c r="D1" s="65"/>
      <c r="E1" s="65"/>
      <c r="F1" s="65"/>
      <c r="G1" s="65"/>
    </row>
    <row r="2" spans="1:7" ht="39" customHeight="1" x14ac:dyDescent="0.2">
      <c r="A2" s="3" t="s">
        <v>0</v>
      </c>
      <c r="B2" s="3" t="s">
        <v>1</v>
      </c>
      <c r="C2" s="5" t="s">
        <v>3</v>
      </c>
      <c r="D2" s="3" t="s">
        <v>4</v>
      </c>
      <c r="E2" s="32" t="s">
        <v>5</v>
      </c>
      <c r="F2" s="24" t="s">
        <v>2</v>
      </c>
      <c r="G2" s="39" t="s">
        <v>37</v>
      </c>
    </row>
    <row r="3" spans="1:7" ht="16.5" customHeight="1" x14ac:dyDescent="0.2">
      <c r="A3" s="54" t="s">
        <v>9</v>
      </c>
      <c r="B3" s="55"/>
      <c r="C3" s="55"/>
      <c r="D3" s="55"/>
      <c r="E3" s="55"/>
      <c r="F3" s="55"/>
      <c r="G3" s="55"/>
    </row>
    <row r="4" spans="1:7" s="4" customFormat="1" ht="16.5" customHeight="1" x14ac:dyDescent="0.2">
      <c r="A4" s="8" t="s">
        <v>21</v>
      </c>
      <c r="B4" s="9" t="s">
        <v>10</v>
      </c>
      <c r="C4" s="17">
        <v>1000</v>
      </c>
      <c r="D4" s="23" t="s">
        <v>25</v>
      </c>
      <c r="E4" s="33">
        <v>1</v>
      </c>
      <c r="F4" s="25">
        <f t="shared" ref="F4:F6" si="0">C4*E4</f>
        <v>1000</v>
      </c>
      <c r="G4" s="40"/>
    </row>
    <row r="5" spans="1:7" s="4" customFormat="1" ht="30" x14ac:dyDescent="0.2">
      <c r="A5" s="8" t="s">
        <v>21</v>
      </c>
      <c r="B5" s="9" t="s">
        <v>12</v>
      </c>
      <c r="C5" s="17">
        <v>200</v>
      </c>
      <c r="D5" s="23" t="s">
        <v>24</v>
      </c>
      <c r="E5" s="33">
        <v>24</v>
      </c>
      <c r="F5" s="25">
        <f t="shared" si="0"/>
        <v>4800</v>
      </c>
      <c r="G5" s="40" t="s">
        <v>38</v>
      </c>
    </row>
    <row r="6" spans="1:7" s="4" customFormat="1" ht="45" x14ac:dyDescent="0.2">
      <c r="A6" s="8" t="s">
        <v>21</v>
      </c>
      <c r="B6" s="9" t="s">
        <v>13</v>
      </c>
      <c r="C6" s="17">
        <v>134</v>
      </c>
      <c r="D6" s="23" t="s">
        <v>11</v>
      </c>
      <c r="E6" s="33">
        <v>120</v>
      </c>
      <c r="F6" s="25">
        <f t="shared" si="0"/>
        <v>16080</v>
      </c>
      <c r="G6" s="40" t="s">
        <v>39</v>
      </c>
    </row>
    <row r="7" spans="1:7" ht="16.5" customHeight="1" x14ac:dyDescent="0.2">
      <c r="A7" s="54" t="s">
        <v>8</v>
      </c>
      <c r="B7" s="55"/>
      <c r="C7" s="55"/>
      <c r="D7" s="55"/>
      <c r="E7" s="55"/>
      <c r="F7" s="55"/>
      <c r="G7" s="55"/>
    </row>
    <row r="8" spans="1:7" ht="13.5" customHeight="1" x14ac:dyDescent="0.2">
      <c r="A8" s="8" t="s">
        <v>29</v>
      </c>
      <c r="B8" s="14" t="s">
        <v>26</v>
      </c>
      <c r="C8" s="18">
        <v>4000</v>
      </c>
      <c r="D8" s="23" t="s">
        <v>25</v>
      </c>
      <c r="E8" s="33">
        <v>1</v>
      </c>
      <c r="F8" s="25">
        <f t="shared" ref="F8:F15" si="1">C8*E8</f>
        <v>4000</v>
      </c>
      <c r="G8" s="41" t="s">
        <v>41</v>
      </c>
    </row>
    <row r="9" spans="1:7" ht="13.5" customHeight="1" x14ac:dyDescent="0.2">
      <c r="A9" s="8" t="s">
        <v>29</v>
      </c>
      <c r="B9" s="14" t="s">
        <v>27</v>
      </c>
      <c r="C9" s="17">
        <v>2000</v>
      </c>
      <c r="D9" s="23" t="s">
        <v>25</v>
      </c>
      <c r="E9" s="33">
        <v>1</v>
      </c>
      <c r="F9" s="25">
        <f t="shared" si="1"/>
        <v>2000</v>
      </c>
      <c r="G9" s="41" t="s">
        <v>42</v>
      </c>
    </row>
    <row r="10" spans="1:7" ht="15" x14ac:dyDescent="0.2">
      <c r="A10" s="8" t="s">
        <v>29</v>
      </c>
      <c r="B10" s="14" t="s">
        <v>28</v>
      </c>
      <c r="C10" s="17">
        <v>1000</v>
      </c>
      <c r="D10" s="23" t="s">
        <v>25</v>
      </c>
      <c r="E10" s="33">
        <v>1</v>
      </c>
      <c r="F10" s="25">
        <f t="shared" si="1"/>
        <v>1000</v>
      </c>
      <c r="G10" s="41" t="s">
        <v>43</v>
      </c>
    </row>
    <row r="11" spans="1:7" ht="16.5" customHeight="1" x14ac:dyDescent="0.2">
      <c r="A11" s="54" t="s">
        <v>14</v>
      </c>
      <c r="B11" s="55"/>
      <c r="C11" s="55"/>
      <c r="D11" s="55"/>
      <c r="E11" s="55"/>
      <c r="F11" s="55"/>
      <c r="G11" s="55"/>
    </row>
    <row r="12" spans="1:7" ht="30" x14ac:dyDescent="0.2">
      <c r="A12" s="8" t="s">
        <v>22</v>
      </c>
      <c r="B12" s="15" t="s">
        <v>15</v>
      </c>
      <c r="C12" s="19">
        <v>10</v>
      </c>
      <c r="D12" s="31" t="s">
        <v>30</v>
      </c>
      <c r="E12" s="34">
        <v>200</v>
      </c>
      <c r="F12" s="25">
        <f t="shared" si="1"/>
        <v>2000</v>
      </c>
      <c r="G12" s="42" t="s">
        <v>49</v>
      </c>
    </row>
    <row r="13" spans="1:7" ht="16.5" customHeight="1" x14ac:dyDescent="0.2">
      <c r="A13" s="54" t="s">
        <v>33</v>
      </c>
      <c r="B13" s="55"/>
      <c r="C13" s="55"/>
      <c r="D13" s="55"/>
      <c r="E13" s="55"/>
      <c r="F13" s="55"/>
      <c r="G13" s="55"/>
    </row>
    <row r="14" spans="1:7" ht="45" x14ac:dyDescent="0.2">
      <c r="A14" s="12" t="s">
        <v>23</v>
      </c>
      <c r="B14" s="30" t="s">
        <v>16</v>
      </c>
      <c r="C14" s="19">
        <v>800</v>
      </c>
      <c r="D14" s="29" t="s">
        <v>31</v>
      </c>
      <c r="E14" s="34">
        <v>331</v>
      </c>
      <c r="F14" s="25">
        <f t="shared" si="1"/>
        <v>264800</v>
      </c>
      <c r="G14" s="42" t="s">
        <v>45</v>
      </c>
    </row>
    <row r="15" spans="1:7" ht="30" x14ac:dyDescent="0.2">
      <c r="A15" s="12" t="s">
        <v>23</v>
      </c>
      <c r="B15" s="30" t="s">
        <v>17</v>
      </c>
      <c r="C15" s="19">
        <v>48</v>
      </c>
      <c r="D15" s="29" t="s">
        <v>31</v>
      </c>
      <c r="E15" s="34">
        <v>331</v>
      </c>
      <c r="F15" s="25">
        <f t="shared" si="1"/>
        <v>15888</v>
      </c>
      <c r="G15" s="42" t="s">
        <v>46</v>
      </c>
    </row>
    <row r="16" spans="1:7" ht="16.5" customHeight="1" x14ac:dyDescent="0.2">
      <c r="A16" s="54" t="s">
        <v>18</v>
      </c>
      <c r="B16" s="55"/>
      <c r="C16" s="55"/>
      <c r="D16" s="55"/>
      <c r="E16" s="55"/>
      <c r="F16" s="55"/>
      <c r="G16" s="55"/>
    </row>
    <row r="17" spans="1:7" ht="16.5" customHeight="1" x14ac:dyDescent="0.2">
      <c r="A17" s="6" t="s">
        <v>2</v>
      </c>
      <c r="B17" s="16"/>
      <c r="C17" s="20"/>
      <c r="D17" s="7"/>
      <c r="E17" s="35"/>
      <c r="F17" s="26">
        <f>SUM(F4:F16)</f>
        <v>311568</v>
      </c>
      <c r="G17" s="53"/>
    </row>
    <row r="18" spans="1:7" ht="13.2" x14ac:dyDescent="0.2">
      <c r="A18" s="12" t="s">
        <v>19</v>
      </c>
      <c r="B18" s="38">
        <v>0.06</v>
      </c>
      <c r="C18" s="21"/>
      <c r="D18" s="11"/>
      <c r="E18" s="36"/>
      <c r="F18" s="27">
        <f>F17*0.06</f>
        <v>18694.079999999998</v>
      </c>
      <c r="G18" s="53"/>
    </row>
    <row r="19" spans="1:7" ht="13.5" customHeight="1" x14ac:dyDescent="0.2">
      <c r="A19" s="12" t="s">
        <v>20</v>
      </c>
      <c r="B19" s="13"/>
      <c r="C19" s="21"/>
      <c r="D19" s="11"/>
      <c r="E19" s="36"/>
      <c r="F19" s="27">
        <f>F17+F18</f>
        <v>330262.08</v>
      </c>
      <c r="G19" s="53"/>
    </row>
    <row r="23" spans="1:7" ht="13.5" customHeight="1" x14ac:dyDescent="0.2">
      <c r="G23" s="51"/>
    </row>
    <row r="223" ht="13.2" x14ac:dyDescent="0.2"/>
  </sheetData>
  <mergeCells count="6">
    <mergeCell ref="A16:G16"/>
    <mergeCell ref="A1:G1"/>
    <mergeCell ref="A3:G3"/>
    <mergeCell ref="A7:G7"/>
    <mergeCell ref="A11:G11"/>
    <mergeCell ref="A13:G1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第三期</vt:lpstr>
      <vt:lpstr>第四期</vt:lpstr>
      <vt:lpstr>第五期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客户部陈琍</cp:lastModifiedBy>
  <cp:lastPrinted>2016-11-30T03:14:18Z</cp:lastPrinted>
  <dcterms:created xsi:type="dcterms:W3CDTF">2013-12-11T09:30:26Z</dcterms:created>
  <dcterms:modified xsi:type="dcterms:W3CDTF">2021-03-22T12:36:46Z</dcterms:modified>
</cp:coreProperties>
</file>