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赛诺菲\陈默年度计划\报价\Q2\"/>
    </mc:Choice>
  </mc:AlternateContent>
  <xr:revisionPtr revIDLastSave="0" documentId="13_ncr:1_{076EDAEB-8FB8-419A-807D-B6D5A69C33A5}" xr6:coauthVersionLast="43" xr6:coauthVersionMax="43" xr10:uidLastSave="{00000000-0000-0000-0000-000000000000}"/>
  <bookViews>
    <workbookView xWindow="-120" yWindow="-120" windowWidth="24240" windowHeight="13140" activeTab="1" xr2:uid="{00000000-000D-0000-FFFF-FFFF00000000}"/>
  </bookViews>
  <sheets>
    <sheet name="FLASH制作报价单" sheetId="2" r:id="rId1"/>
    <sheet name="flash制作报价单-明细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3" i="3" l="1"/>
  <c r="J28" i="3" l="1"/>
  <c r="J27" i="3"/>
  <c r="J20" i="3"/>
  <c r="J26" i="3"/>
  <c r="J25" i="3"/>
  <c r="J24" i="3"/>
  <c r="J22" i="3"/>
  <c r="J21" i="3"/>
  <c r="J7" i="3" l="1"/>
  <c r="J19" i="3"/>
  <c r="J18" i="3"/>
  <c r="J17" i="3"/>
  <c r="J16" i="3"/>
  <c r="J15" i="3"/>
  <c r="J14" i="3"/>
  <c r="J13" i="3"/>
  <c r="J29" i="3" s="1"/>
  <c r="J12" i="3"/>
  <c r="J11" i="3"/>
  <c r="J10" i="3"/>
  <c r="J5" i="3" l="1"/>
  <c r="C3" i="3" l="1"/>
  <c r="J6" i="3" l="1"/>
  <c r="J4" i="3"/>
  <c r="J8" i="3" l="1"/>
  <c r="E4" i="2"/>
  <c r="J31" i="3" l="1"/>
  <c r="E6" i="2" s="1"/>
  <c r="E5" i="2"/>
  <c r="J33" i="3" l="1"/>
  <c r="E7" i="2"/>
</calcChain>
</file>

<file path=xl/sharedStrings.xml><?xml version="1.0" encoding="utf-8"?>
<sst xmlns="http://schemas.openxmlformats.org/spreadsheetml/2006/main" count="118" uniqueCount="80">
  <si>
    <t>税 Tax</t>
  </si>
  <si>
    <t>总计 Total</t>
  </si>
  <si>
    <t>Quotation Summary 报价总表</t>
    <phoneticPr fontId="4" type="noConversion"/>
  </si>
  <si>
    <t>Agency: must fill in
供应商（填入右边橘色处）</t>
  </si>
  <si>
    <t>Item</t>
    <phoneticPr fontId="1" type="noConversion"/>
  </si>
  <si>
    <t>Descripation描述</t>
  </si>
  <si>
    <t>Quotation
报价</t>
  </si>
  <si>
    <t>报价明细表 Quotation Breakdown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</si>
  <si>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</si>
  <si>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</si>
  <si>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</si>
  <si>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</si>
  <si>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</si>
  <si>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</si>
  <si>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</si>
  <si>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</si>
  <si>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</si>
  <si>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</si>
  <si>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5-2</t>
  </si>
  <si>
    <t>5-3</t>
  </si>
  <si>
    <t>分钟</t>
    <phoneticPr fontId="1" type="noConversion"/>
  </si>
  <si>
    <t>字幕</t>
    <phoneticPr fontId="1" type="noConversion"/>
  </si>
  <si>
    <t>小时</t>
    <phoneticPr fontId="1" type="noConversion"/>
  </si>
  <si>
    <t>1-2</t>
  </si>
  <si>
    <t>上海麦田公共关系咨询有限公司</t>
    <phoneticPr fontId="1" type="noConversion"/>
  </si>
  <si>
    <t>ratecard</t>
    <phoneticPr fontId="1" type="noConversion"/>
  </si>
  <si>
    <t>医学编辑</t>
    <phoneticPr fontId="1" type="noConversion"/>
  </si>
  <si>
    <t>秒</t>
    <phoneticPr fontId="1" type="noConversion"/>
  </si>
  <si>
    <t>Time of usage</t>
    <phoneticPr fontId="1" type="noConversion"/>
  </si>
  <si>
    <t>视频文件制作  Opening/Introduction Video Production</t>
    <phoneticPr fontId="4" type="noConversion"/>
  </si>
  <si>
    <t>视频文件制作  Opening/Introduction Video Production</t>
    <phoneticPr fontId="1" type="noConversion"/>
  </si>
  <si>
    <t>套</t>
    <phoneticPr fontId="1" type="noConversion"/>
  </si>
  <si>
    <t>1-1</t>
    <phoneticPr fontId="1" type="noConversion"/>
  </si>
  <si>
    <t>脚本撰写</t>
    <phoneticPr fontId="1" type="noConversion"/>
  </si>
  <si>
    <t>卡通形象完稿</t>
  </si>
  <si>
    <t>天</t>
    <phoneticPr fontId="1" type="noConversion"/>
  </si>
  <si>
    <t>配音</t>
    <phoneticPr fontId="1" type="noConversion"/>
  </si>
  <si>
    <t>音乐、音效</t>
    <phoneticPr fontId="1" type="noConversion"/>
  </si>
  <si>
    <t>5-4</t>
  </si>
  <si>
    <t>5-5</t>
  </si>
  <si>
    <t>5-6</t>
  </si>
  <si>
    <t>5-7</t>
  </si>
  <si>
    <t>动画特效制作</t>
    <phoneticPr fontId="1" type="noConversion"/>
  </si>
  <si>
    <t>PPT撰写</t>
    <phoneticPr fontId="1" type="noConversion"/>
  </si>
  <si>
    <t>page</t>
    <phoneticPr fontId="1" type="noConversion"/>
  </si>
  <si>
    <t>1-3</t>
  </si>
  <si>
    <t>1-4</t>
  </si>
  <si>
    <t>卡通形象(策划创意 )</t>
    <phoneticPr fontId="1" type="noConversion"/>
  </si>
  <si>
    <t>FLASH设计</t>
    <phoneticPr fontId="1" type="noConversion"/>
  </si>
  <si>
    <t>内容策划Design</t>
    <phoneticPr fontId="4" type="noConversion"/>
  </si>
  <si>
    <t>凡尔灵0.25ml 婴幼儿科室幻灯</t>
    <phoneticPr fontId="1" type="noConversion"/>
  </si>
  <si>
    <t>FLASH医学、视频内容\4个流感一分钟话术脚本撰写（6个月-3岁婴幼儿，幼儿园以及学龄儿童，老人，哺乳期）\从流感病毒到疫苗的精彩旅途、流感-不可预测的威胁、疫苗生产、北半球流感疫苗生产工艺、流感疫苗年度健康效益和经济效益、鸡蛋生产疫苗、流感被低估的威胁（3集）视频汉化\7个告知说明书的更新</t>
    <phoneticPr fontId="1" type="noConversion"/>
  </si>
  <si>
    <t>5-8</t>
  </si>
  <si>
    <t>5-9</t>
  </si>
  <si>
    <t>个</t>
    <phoneticPr fontId="1" type="noConversion"/>
  </si>
  <si>
    <t>5-10</t>
  </si>
  <si>
    <t>5-11</t>
  </si>
  <si>
    <t>5-12</t>
  </si>
  <si>
    <t>5-13</t>
  </si>
  <si>
    <t>5-14</t>
  </si>
  <si>
    <t>vapp flash</t>
    <phoneticPr fontId="1" type="noConversion"/>
  </si>
  <si>
    <t>从流感病毒到疫苗的精彩旅途、流感-不可预测的威胁、疫苗生产、北半球流感疫苗生产工艺、流感疫苗年度健康效益和经济效益、鸡蛋生产疫苗、流感被低估的威胁（3集）</t>
    <phoneticPr fontId="1" type="noConversion"/>
  </si>
  <si>
    <t>5-15</t>
  </si>
  <si>
    <t xml:space="preserve">二维动画 </t>
    <phoneticPr fontId="1" type="noConversion"/>
  </si>
  <si>
    <t>从流感病毒到疫苗的精彩旅途、疫苗生产、北半球流感疫苗生产工艺、</t>
    <phoneticPr fontId="1" type="noConversion"/>
  </si>
  <si>
    <t>客户经理</t>
    <phoneticPr fontId="1" type="noConversion"/>
  </si>
  <si>
    <t>客户沟通</t>
    <phoneticPr fontId="1" type="noConversion"/>
  </si>
  <si>
    <t>从流感病毒到疫苗的精彩旅途、流感-不可预测的威胁、疫苗生产、流感疫苗年度健康效益和经济效益、鸡蛋生产疫苗、流感被低估的威胁（3集）</t>
    <phoneticPr fontId="1" type="noConversion"/>
  </si>
  <si>
    <t>IPV计免接种闪频（2+2）</t>
  </si>
  <si>
    <t>5-1</t>
    <phoneticPr fontId="1" type="noConversion"/>
  </si>
  <si>
    <t>内部销售激励电影剪辑配音视频</t>
  </si>
  <si>
    <t>从流感病毒到疫苗的精彩旅途、流感-不可预测的威胁、疫苗生产、北半球流感疫苗生产工艺、流感疫苗年度健康效益和经济效益、鸡蛋生产疫苗、流感被低估的威胁（3集）</t>
    <phoneticPr fontId="1" type="noConversion"/>
  </si>
  <si>
    <t>后期剪辑、视频较色</t>
    <phoneticPr fontId="1" type="noConversion"/>
  </si>
  <si>
    <t>秒</t>
    <phoneticPr fontId="1" type="noConversion"/>
  </si>
  <si>
    <t>5-16</t>
  </si>
  <si>
    <t>5-17</t>
  </si>
  <si>
    <t>5-18</t>
  </si>
  <si>
    <t>VAPP flash（5分钟）\内部销售激励电影剪辑配音视频</t>
    <phoneticPr fontId="1" type="noConversion"/>
  </si>
  <si>
    <t>IPV计免接种闪频（2+2）</t>
    <phoneticPr fontId="1" type="noConversion"/>
  </si>
  <si>
    <t>5-19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</si>
</sst>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</numFmts>
  <fonts count="42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name val="Calibri"/>
      <family val="2"/>
    </font>
    <font>
      <sz val="12"/>
      <name val="Calibri"/>
      <family val="2"/>
    </font>
    <font>
      <sz val="14"/>
      <name val="宋体"/>
      <family val="3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80">
    <xf numFmtId="0" fontId="0" fillId="0" borderId="0" xfId="0"/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3" fillId="0" borderId="0" xfId="0" applyFont="1"/>
    <xf numFmtId="0" fontId="34" fillId="0" borderId="0" xfId="0" applyFont="1"/>
    <xf numFmtId="0" fontId="32" fillId="26" borderId="1" xfId="0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center" vertical="center" wrapText="1"/>
    </xf>
    <xf numFmtId="177" fontId="32" fillId="26" borderId="1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right" vertical="center" wrapText="1"/>
    </xf>
    <xf numFmtId="0" fontId="38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1" fillId="24" borderId="0" xfId="0" applyFont="1" applyFill="1" applyAlignment="1">
      <alignment vertical="center" wrapText="1"/>
    </xf>
    <xf numFmtId="43" fontId="30" fillId="28" borderId="17" xfId="64" applyFont="1" applyFill="1" applyBorder="1" applyAlignment="1">
      <alignment horizontal="right" vertical="center" wrapText="1"/>
    </xf>
    <xf numFmtId="0" fontId="30" fillId="0" borderId="19" xfId="0" applyFont="1" applyBorder="1" applyAlignment="1">
      <alignment horizontal="center" vertical="center"/>
    </xf>
    <xf numFmtId="176" fontId="30" fillId="0" borderId="17" xfId="62" applyFont="1" applyBorder="1"/>
    <xf numFmtId="0" fontId="32" fillId="25" borderId="19" xfId="0" applyFont="1" applyFill="1" applyBorder="1" applyAlignment="1">
      <alignment horizontal="center" vertical="center"/>
    </xf>
    <xf numFmtId="0" fontId="32" fillId="25" borderId="17" xfId="0" applyFont="1" applyFill="1" applyBorder="1" applyAlignment="1">
      <alignment horizontal="center" vertical="center"/>
    </xf>
    <xf numFmtId="2" fontId="30" fillId="0" borderId="17" xfId="62" applyNumberFormat="1" applyFont="1" applyBorder="1"/>
    <xf numFmtId="0" fontId="30" fillId="0" borderId="19" xfId="0" applyFont="1" applyBorder="1" applyAlignment="1">
      <alignment horizontal="center" wrapText="1"/>
    </xf>
    <xf numFmtId="43" fontId="30" fillId="0" borderId="17" xfId="62" applyNumberFormat="1" applyFont="1" applyBorder="1"/>
    <xf numFmtId="0" fontId="38" fillId="0" borderId="17" xfId="0" applyFont="1" applyBorder="1" applyAlignment="1">
      <alignment vertical="center" wrapText="1"/>
    </xf>
    <xf numFmtId="0" fontId="38" fillId="0" borderId="18" xfId="0" applyFont="1" applyBorder="1" applyAlignment="1">
      <alignment horizontal="left" vertical="center" wrapText="1"/>
    </xf>
    <xf numFmtId="0" fontId="30" fillId="0" borderId="17" xfId="0" applyFont="1" applyBorder="1" applyAlignment="1">
      <alignment vertical="center" wrapText="1"/>
    </xf>
    <xf numFmtId="0" fontId="41" fillId="0" borderId="0" xfId="0" applyFont="1"/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36" fillId="27" borderId="12" xfId="0" applyFont="1" applyFill="1" applyBorder="1" applyAlignment="1">
      <alignment horizontal="center" vertical="center" wrapText="1"/>
    </xf>
    <xf numFmtId="0" fontId="36" fillId="27" borderId="0" xfId="0" applyFont="1" applyFill="1" applyAlignment="1">
      <alignment horizontal="left" wrapText="1"/>
    </xf>
    <xf numFmtId="0" fontId="30" fillId="27" borderId="0" xfId="0" applyFont="1" applyFill="1" applyAlignment="1">
      <alignment wrapText="1"/>
    </xf>
    <xf numFmtId="177" fontId="30" fillId="27" borderId="0" xfId="0" applyNumberFormat="1" applyFont="1" applyFill="1" applyAlignment="1">
      <alignment horizontal="right" vertical="center" wrapText="1"/>
    </xf>
    <xf numFmtId="178" fontId="36" fillId="27" borderId="13" xfId="0" applyNumberFormat="1" applyFont="1" applyFill="1" applyBorder="1" applyAlignment="1">
      <alignment horizontal="right" wrapText="1"/>
    </xf>
    <xf numFmtId="49" fontId="37" fillId="0" borderId="1" xfId="0" applyNumberFormat="1" applyFont="1" applyBorder="1" applyAlignment="1">
      <alignment horizontal="center" vertical="center" wrapText="1"/>
    </xf>
    <xf numFmtId="0" fontId="37" fillId="0" borderId="17" xfId="0" applyFont="1" applyBorder="1" applyAlignment="1">
      <alignment horizontal="left" vertical="center" wrapText="1"/>
    </xf>
    <xf numFmtId="0" fontId="30" fillId="0" borderId="17" xfId="0" applyFont="1" applyBorder="1" applyAlignment="1">
      <alignment wrapText="1"/>
    </xf>
    <xf numFmtId="0" fontId="30" fillId="0" borderId="17" xfId="0" applyFont="1" applyBorder="1" applyAlignment="1">
      <alignment horizontal="right" vertical="center" wrapText="1"/>
    </xf>
    <xf numFmtId="178" fontId="30" fillId="0" borderId="17" xfId="0" applyNumberFormat="1" applyFont="1" applyBorder="1" applyAlignment="1">
      <alignment horizontal="right" vertical="center" wrapText="1"/>
    </xf>
    <xf numFmtId="178" fontId="30" fillId="0" borderId="1" xfId="0" applyNumberFormat="1" applyFont="1" applyBorder="1" applyAlignment="1">
      <alignment horizontal="right" vertical="center" wrapText="1"/>
    </xf>
    <xf numFmtId="0" fontId="37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right" vertical="center" wrapText="1"/>
    </xf>
    <xf numFmtId="0" fontId="39" fillId="27" borderId="0" xfId="0" applyFont="1" applyFill="1" applyAlignment="1">
      <alignment horizontal="left" wrapText="1"/>
    </xf>
    <xf numFmtId="0" fontId="40" fillId="27" borderId="0" xfId="0" applyFont="1" applyFill="1" applyAlignment="1">
      <alignment wrapText="1"/>
    </xf>
    <xf numFmtId="177" fontId="40" fillId="27" borderId="0" xfId="0" applyNumberFormat="1" applyFont="1" applyFill="1" applyAlignment="1">
      <alignment horizontal="right" vertical="center" wrapText="1"/>
    </xf>
    <xf numFmtId="178" fontId="39" fillId="27" borderId="13" xfId="0" applyNumberFormat="1" applyFont="1" applyFill="1" applyBorder="1" applyAlignment="1">
      <alignment horizontal="right" wrapText="1"/>
    </xf>
    <xf numFmtId="43" fontId="30" fillId="0" borderId="1" xfId="34" applyNumberFormat="1" applyFont="1" applyBorder="1" applyAlignment="1">
      <alignment horizontal="right" wrapText="1"/>
    </xf>
    <xf numFmtId="10" fontId="30" fillId="27" borderId="0" xfId="63" applyNumberFormat="1" applyFont="1" applyFill="1" applyAlignment="1">
      <alignment horizontal="right" vertical="center" wrapText="1"/>
    </xf>
    <xf numFmtId="176" fontId="36" fillId="27" borderId="13" xfId="62" applyFont="1" applyFill="1" applyBorder="1" applyAlignment="1">
      <alignment horizontal="right" wrapText="1"/>
    </xf>
    <xf numFmtId="0" fontId="36" fillId="29" borderId="11" xfId="0" applyFont="1" applyFill="1" applyBorder="1" applyAlignment="1">
      <alignment horizontal="center" vertical="center" wrapText="1"/>
    </xf>
    <xf numFmtId="0" fontId="36" fillId="29" borderId="14" xfId="0" applyFont="1" applyFill="1" applyBorder="1" applyAlignment="1">
      <alignment horizontal="center" vertical="center" wrapText="1"/>
    </xf>
    <xf numFmtId="0" fontId="36" fillId="29" borderId="15" xfId="0" applyFont="1" applyFill="1" applyBorder="1" applyAlignment="1">
      <alignment horizontal="center" vertical="center" wrapText="1"/>
    </xf>
    <xf numFmtId="0" fontId="32" fillId="30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0" fontId="41" fillId="0" borderId="0" xfId="0" applyFont="1" applyAlignment="1">
      <alignment wrapText="1"/>
    </xf>
    <xf numFmtId="49" fontId="30" fillId="28" borderId="17" xfId="34" applyNumberFormat="1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left" vertical="center" wrapText="1"/>
    </xf>
    <xf numFmtId="0" fontId="30" fillId="28" borderId="17" xfId="34" applyFont="1" applyFill="1" applyBorder="1" applyAlignment="1">
      <alignment horizontal="left" vertical="center" wrapText="1"/>
    </xf>
    <xf numFmtId="0" fontId="30" fillId="0" borderId="21" xfId="0" applyFont="1" applyBorder="1" applyAlignment="1">
      <alignment horizontal="left" vertical="center" wrapText="1"/>
    </xf>
    <xf numFmtId="0" fontId="38" fillId="0" borderId="21" xfId="0" applyFont="1" applyBorder="1" applyAlignment="1">
      <alignment vertical="center" wrapText="1"/>
    </xf>
    <xf numFmtId="178" fontId="30" fillId="0" borderId="20" xfId="0" applyNumberFormat="1" applyFont="1" applyBorder="1" applyAlignment="1">
      <alignment horizontal="right" vertical="center" wrapText="1"/>
    </xf>
    <xf numFmtId="178" fontId="30" fillId="0" borderId="24" xfId="0" applyNumberFormat="1" applyFont="1" applyBorder="1" applyAlignment="1">
      <alignment horizontal="right" vertical="center" wrapText="1"/>
    </xf>
    <xf numFmtId="0" fontId="29" fillId="0" borderId="0" xfId="0" applyFont="1" applyAlignment="1">
      <alignment horizontal="center"/>
    </xf>
    <xf numFmtId="0" fontId="30" fillId="0" borderId="19" xfId="0" applyFont="1" applyBorder="1" applyAlignment="1">
      <alignment horizontal="left" vertical="center" wrapText="1"/>
    </xf>
    <xf numFmtId="0" fontId="30" fillId="0" borderId="20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right" wrapText="1"/>
    </xf>
    <xf numFmtId="0" fontId="30" fillId="0" borderId="14" xfId="0" applyFont="1" applyBorder="1" applyAlignment="1">
      <alignment horizontal="right" wrapText="1"/>
    </xf>
    <xf numFmtId="0" fontId="30" fillId="0" borderId="15" xfId="0" applyFont="1" applyBorder="1" applyAlignment="1">
      <alignment horizontal="right" wrapText="1"/>
    </xf>
    <xf numFmtId="0" fontId="29" fillId="0" borderId="16" xfId="0" applyFont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0" fontId="32" fillId="26" borderId="15" xfId="0" applyFont="1" applyFill="1" applyBorder="1" applyAlignment="1">
      <alignment horizontal="center" vertical="center" wrapText="1"/>
    </xf>
    <xf numFmtId="0" fontId="30" fillId="0" borderId="22" xfId="0" applyFont="1" applyBorder="1" applyAlignment="1">
      <alignment horizontal="right" wrapText="1"/>
    </xf>
    <xf numFmtId="0" fontId="30" fillId="0" borderId="16" xfId="0" applyFont="1" applyBorder="1" applyAlignment="1">
      <alignment horizontal="right" wrapText="1"/>
    </xf>
    <xf numFmtId="0" fontId="30" fillId="0" borderId="23" xfId="0" applyFont="1" applyBorder="1" applyAlignment="1">
      <alignment horizontal="right" wrapText="1"/>
    </xf>
    <xf numFmtId="0" fontId="30" fillId="0" borderId="11" xfId="34" applyFont="1" applyBorder="1" applyAlignment="1">
      <alignment horizontal="right" wrapText="1"/>
    </xf>
    <xf numFmtId="0" fontId="30" fillId="0" borderId="14" xfId="34" applyFont="1" applyBorder="1" applyAlignment="1">
      <alignment horizontal="right" wrapText="1"/>
    </xf>
    <xf numFmtId="0" fontId="30" fillId="0" borderId="15" xfId="34" applyFont="1" applyBorder="1" applyAlignment="1">
      <alignment horizontal="right" wrapText="1"/>
    </xf>
  </cellXfs>
  <cellStyles count="65">
    <cellStyle name="0,0_x000d__x000a_NA_x000d__x000a_" xfId="2" xr:uid="{00000000-0005-0000-0000-000000000000}"/>
    <cellStyle name="20% - 强调文字颜色 1" xfId="5" xr:uid="{00000000-0005-0000-0000-000001000000}"/>
    <cellStyle name="20% - 强调文字颜色 2" xfId="6" xr:uid="{00000000-0005-0000-0000-000002000000}"/>
    <cellStyle name="20% - 强调文字颜色 3" xfId="7" xr:uid="{00000000-0005-0000-0000-000003000000}"/>
    <cellStyle name="20% - 强调文字颜色 4" xfId="8" xr:uid="{00000000-0005-0000-0000-000004000000}"/>
    <cellStyle name="20% - 强调文字颜色 5" xfId="9" xr:uid="{00000000-0005-0000-0000-000005000000}"/>
    <cellStyle name="20% - 强调文字颜色 6" xfId="10" xr:uid="{00000000-0005-0000-0000-000006000000}"/>
    <cellStyle name="40% - 强调文字颜色 1" xfId="11" xr:uid="{00000000-0005-0000-0000-000007000000}"/>
    <cellStyle name="40% - 强调文字颜色 2" xfId="12" xr:uid="{00000000-0005-0000-0000-000008000000}"/>
    <cellStyle name="40% - 强调文字颜色 3" xfId="13" xr:uid="{00000000-0005-0000-0000-000009000000}"/>
    <cellStyle name="40% - 强调文字颜色 4" xfId="14" xr:uid="{00000000-0005-0000-0000-00000A000000}"/>
    <cellStyle name="40% - 强调文字颜色 5" xfId="15" xr:uid="{00000000-0005-0000-0000-00000B000000}"/>
    <cellStyle name="40% - 强调文字颜色 6" xfId="16" xr:uid="{00000000-0005-0000-0000-00000C000000}"/>
    <cellStyle name="60% - 强调文字颜色 1" xfId="17" xr:uid="{00000000-0005-0000-0000-00000D000000}"/>
    <cellStyle name="60% - 强调文字颜色 2" xfId="18" xr:uid="{00000000-0005-0000-0000-00000E000000}"/>
    <cellStyle name="60% - 强调文字颜色 3" xfId="19" xr:uid="{00000000-0005-0000-0000-00000F000000}"/>
    <cellStyle name="60% - 强调文字颜色 4" xfId="20" xr:uid="{00000000-0005-0000-0000-000010000000}"/>
    <cellStyle name="60% - 强调文字颜色 5" xfId="21" xr:uid="{00000000-0005-0000-0000-000011000000}"/>
    <cellStyle name="60% - 强调文字颜色 6" xfId="22" xr:uid="{00000000-0005-0000-0000-000012000000}"/>
    <cellStyle name="Comma 2" xfId="4" xr:uid="{00000000-0005-0000-0000-000013000000}"/>
    <cellStyle name="Normal 2" xfId="3" xr:uid="{00000000-0005-0000-0000-000014000000}"/>
    <cellStyle name="Normal 3" xfId="23" xr:uid="{00000000-0005-0000-0000-000015000000}"/>
    <cellStyle name="Normal_Event Logistic Service RFQ Template_v3" xfId="1" xr:uid="{00000000-0005-0000-0000-000016000000}"/>
    <cellStyle name="百分比" xfId="63" builtinId="5"/>
    <cellStyle name="标题" xfId="24" xr:uid="{00000000-0005-0000-0000-000018000000}"/>
    <cellStyle name="标题 1" xfId="25" xr:uid="{00000000-0005-0000-0000-000019000000}"/>
    <cellStyle name="标题 2" xfId="26" xr:uid="{00000000-0005-0000-0000-00001A000000}"/>
    <cellStyle name="标题 3" xfId="27" xr:uid="{00000000-0005-0000-0000-00001B000000}"/>
    <cellStyle name="标题 4" xfId="28" xr:uid="{00000000-0005-0000-0000-00001C000000}"/>
    <cellStyle name="标题_20131026　杭州無錫2日間見積もり(0929)" xfId="29" xr:uid="{00000000-0005-0000-0000-00001D000000}"/>
    <cellStyle name="標準_Meeting Request（1125 价）" xfId="30" xr:uid="{00000000-0005-0000-0000-00001E000000}"/>
    <cellStyle name="差" xfId="31" xr:uid="{00000000-0005-0000-0000-00001F000000}"/>
    <cellStyle name="差_20131026　杭州無錫2日間見積もり(0929)" xfId="32" xr:uid="{00000000-0005-0000-0000-000020000000}"/>
    <cellStyle name="差_Meeting Request（1125 价）" xfId="33" xr:uid="{00000000-0005-0000-0000-000021000000}"/>
    <cellStyle name="常规" xfId="0" builtinId="0"/>
    <cellStyle name="常规 2" xfId="34" xr:uid="{00000000-0005-0000-0000-000023000000}"/>
    <cellStyle name="常规 2 2 4" xfId="35" xr:uid="{00000000-0005-0000-0000-000024000000}"/>
    <cellStyle name="常规 2 5" xfId="36" xr:uid="{00000000-0005-0000-0000-000025000000}"/>
    <cellStyle name="常规 3" xfId="37" xr:uid="{00000000-0005-0000-0000-000026000000}"/>
    <cellStyle name="常规 3 2" xfId="38" xr:uid="{00000000-0005-0000-0000-000027000000}"/>
    <cellStyle name="常规 3 3" xfId="39" xr:uid="{00000000-0005-0000-0000-000028000000}"/>
    <cellStyle name="常规 4" xfId="40" xr:uid="{00000000-0005-0000-0000-000029000000}"/>
    <cellStyle name="常规 5" xfId="41" xr:uid="{00000000-0005-0000-0000-00002A000000}"/>
    <cellStyle name="好" xfId="42" xr:uid="{00000000-0005-0000-0000-00002B000000}"/>
    <cellStyle name="好_20131026　杭州無錫2日間見積もり(0929)" xfId="43" xr:uid="{00000000-0005-0000-0000-00002C000000}"/>
    <cellStyle name="好_Meeting Request（1125 价）" xfId="44" xr:uid="{00000000-0005-0000-0000-00002D000000}"/>
    <cellStyle name="汇总" xfId="45" xr:uid="{00000000-0005-0000-0000-00002E000000}"/>
    <cellStyle name="计算" xfId="46" xr:uid="{00000000-0005-0000-0000-00002F000000}"/>
    <cellStyle name="检查单元格" xfId="47" xr:uid="{00000000-0005-0000-0000-000030000000}"/>
    <cellStyle name="解释性文本" xfId="48" xr:uid="{00000000-0005-0000-0000-000031000000}"/>
    <cellStyle name="警告文本" xfId="49" xr:uid="{00000000-0005-0000-0000-000032000000}"/>
    <cellStyle name="链接单元格" xfId="50" xr:uid="{00000000-0005-0000-0000-000033000000}"/>
    <cellStyle name="千位分隔" xfId="62" builtinId="3"/>
    <cellStyle name="千位分隔 2" xfId="64" xr:uid="{00000000-0005-0000-0000-000035000000}"/>
    <cellStyle name="强调文字颜色 1" xfId="51" xr:uid="{00000000-0005-0000-0000-000036000000}"/>
    <cellStyle name="强调文字颜色 2" xfId="52" xr:uid="{00000000-0005-0000-0000-000037000000}"/>
    <cellStyle name="强调文字颜色 3" xfId="53" xr:uid="{00000000-0005-0000-0000-000038000000}"/>
    <cellStyle name="强调文字颜色 4" xfId="54" xr:uid="{00000000-0005-0000-0000-000039000000}"/>
    <cellStyle name="强调文字颜色 5" xfId="55" xr:uid="{00000000-0005-0000-0000-00003A000000}"/>
    <cellStyle name="强调文字颜色 6" xfId="56" xr:uid="{00000000-0005-0000-0000-00003B000000}"/>
    <cellStyle name="适中" xfId="57" xr:uid="{00000000-0005-0000-0000-00003C000000}"/>
    <cellStyle name="输出" xfId="58" xr:uid="{00000000-0005-0000-0000-00003D000000}"/>
    <cellStyle name="输入" xfId="59" xr:uid="{00000000-0005-0000-0000-00003E000000}"/>
    <cellStyle name="样式 1" xfId="60" xr:uid="{00000000-0005-0000-0000-00003F000000}"/>
    <cellStyle name="注释" xfId="61" xr:uid="{00000000-0005-0000-0000-00004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"/>
  <sheetViews>
    <sheetView zoomScale="85" zoomScaleNormal="85" workbookViewId="0">
      <selection activeCell="B10" sqref="B10"/>
    </sheetView>
  </sheetViews>
  <sheetFormatPr defaultRowHeight="14.25"/>
  <cols>
    <col min="2" max="2" width="8.5" customWidth="1"/>
    <col min="3" max="3" width="23.5" customWidth="1"/>
    <col min="4" max="4" width="37.5" customWidth="1"/>
    <col min="5" max="5" width="24.5" customWidth="1"/>
    <col min="6" max="6" width="8.625" customWidth="1"/>
    <col min="7" max="7" width="12" customWidth="1"/>
    <col min="8" max="8" width="13.5" customWidth="1"/>
  </cols>
  <sheetData>
    <row r="1" spans="2:9" ht="21.75" customHeight="1">
      <c r="B1" s="64" t="s">
        <v>2</v>
      </c>
      <c r="C1" s="64"/>
      <c r="D1" s="64"/>
      <c r="E1" s="64"/>
      <c r="F1" s="1"/>
      <c r="G1" s="2"/>
      <c r="H1" s="2"/>
      <c r="I1" s="3"/>
    </row>
    <row r="2" spans="2:9" ht="52.5" customHeight="1">
      <c r="B2" s="4"/>
      <c r="C2" s="67" t="s">
        <v>3</v>
      </c>
      <c r="D2" s="67"/>
      <c r="E2" s="14" t="s">
        <v>24</v>
      </c>
      <c r="F2" s="2"/>
      <c r="G2" s="2"/>
      <c r="H2" s="2"/>
      <c r="I2" s="3"/>
    </row>
    <row r="3" spans="2:9" ht="18">
      <c r="B3" s="18" t="s">
        <v>4</v>
      </c>
      <c r="C3" s="19" t="s">
        <v>5</v>
      </c>
      <c r="D3" s="19"/>
      <c r="E3" s="19" t="s">
        <v>6</v>
      </c>
      <c r="F3" s="5"/>
      <c r="G3" s="2"/>
      <c r="H3" s="2"/>
      <c r="I3" s="3"/>
    </row>
    <row r="4" spans="2:9" ht="21" customHeight="1">
      <c r="B4" s="16">
        <v>1</v>
      </c>
      <c r="C4" s="65" t="s">
        <v>49</v>
      </c>
      <c r="D4" s="66"/>
      <c r="E4" s="17">
        <f>'flash制作报价单-明细'!J8</f>
        <v>71160</v>
      </c>
      <c r="F4" s="6"/>
      <c r="G4" s="2"/>
      <c r="H4" s="2"/>
      <c r="I4" s="3"/>
    </row>
    <row r="5" spans="2:9" ht="18">
      <c r="B5" s="16">
        <v>5</v>
      </c>
      <c r="C5" s="65" t="s">
        <v>29</v>
      </c>
      <c r="D5" s="66"/>
      <c r="E5" s="17">
        <f>'flash制作报价单-明细'!J29</f>
        <v>345200</v>
      </c>
      <c r="F5" s="6"/>
      <c r="G5" s="2"/>
      <c r="H5" s="2"/>
      <c r="I5" s="3"/>
    </row>
    <row r="6" spans="2:9" ht="17.25">
      <c r="B6" s="16">
        <v>14</v>
      </c>
      <c r="C6" s="65" t="s">
        <v>0</v>
      </c>
      <c r="D6" s="66"/>
      <c r="E6" s="20">
        <f>'flash制作报价单-明细'!J31</f>
        <v>24981.599999999999</v>
      </c>
      <c r="F6" s="2"/>
      <c r="G6" s="2"/>
      <c r="H6" s="2"/>
      <c r="I6" s="3"/>
    </row>
    <row r="7" spans="2:9" ht="17.25">
      <c r="B7" s="21"/>
      <c r="C7" s="65" t="s">
        <v>1</v>
      </c>
      <c r="D7" s="66"/>
      <c r="E7" s="22">
        <f>SUM(E4:E6)</f>
        <v>441341.6</v>
      </c>
      <c r="F7" s="2"/>
      <c r="G7" s="2"/>
      <c r="H7" s="2"/>
      <c r="I7" s="3"/>
    </row>
    <row r="10" spans="2:9" s="26" customFormat="1" ht="18.75"/>
  </sheetData>
  <mergeCells count="6">
    <mergeCell ref="B1:E1"/>
    <mergeCell ref="C4:D4"/>
    <mergeCell ref="C7:D7"/>
    <mergeCell ref="C2:D2"/>
    <mergeCell ref="C6:D6"/>
    <mergeCell ref="C5:D5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36"/>
  <sheetViews>
    <sheetView tabSelected="1" zoomScale="70" zoomScaleNormal="70" workbookViewId="0">
      <selection activeCell="F6" sqref="F6"/>
    </sheetView>
  </sheetViews>
  <sheetFormatPr defaultRowHeight="14.25"/>
  <cols>
    <col min="1" max="1" width="9" style="30"/>
    <col min="2" max="2" width="8.5" style="30" customWidth="1"/>
    <col min="3" max="3" width="24" style="30" customWidth="1"/>
    <col min="4" max="4" width="37.5" style="30" customWidth="1"/>
    <col min="5" max="5" width="24.5" style="30" customWidth="1"/>
    <col min="6" max="6" width="21.625" style="30" customWidth="1"/>
    <col min="7" max="7" width="8.625" style="30" customWidth="1"/>
    <col min="8" max="8" width="12" style="30" customWidth="1"/>
    <col min="9" max="9" width="13.5" style="30" customWidth="1"/>
    <col min="10" max="10" width="17" style="30" bestFit="1" customWidth="1"/>
    <col min="11" max="11" width="13.25" style="30" customWidth="1"/>
    <col min="12" max="12" width="13" style="30" bestFit="1" customWidth="1"/>
    <col min="13" max="16384" width="9" style="30"/>
  </cols>
  <sheetData>
    <row r="1" spans="2:11" ht="22.5">
      <c r="B1" s="27"/>
      <c r="C1" s="71" t="s">
        <v>7</v>
      </c>
      <c r="D1" s="71"/>
      <c r="E1" s="71"/>
      <c r="F1" s="71"/>
      <c r="G1" s="28"/>
      <c r="H1" s="29"/>
      <c r="I1" s="29"/>
      <c r="J1" s="29"/>
    </row>
    <row r="2" spans="2:11" ht="36">
      <c r="B2" s="7" t="s">
        <v>8</v>
      </c>
      <c r="C2" s="72" t="s">
        <v>9</v>
      </c>
      <c r="D2" s="73"/>
      <c r="E2" s="7" t="s">
        <v>10</v>
      </c>
      <c r="F2" s="7" t="s">
        <v>11</v>
      </c>
      <c r="G2" s="8" t="s">
        <v>12</v>
      </c>
      <c r="H2" s="9" t="s">
        <v>28</v>
      </c>
      <c r="I2" s="10" t="s">
        <v>13</v>
      </c>
      <c r="J2" s="11" t="s">
        <v>14</v>
      </c>
      <c r="K2" s="30" t="s">
        <v>25</v>
      </c>
    </row>
    <row r="3" spans="2:11" ht="18">
      <c r="B3" s="31">
        <v>1</v>
      </c>
      <c r="C3" s="32" t="str">
        <f>FLASH制作报价单!C4</f>
        <v>内容策划Design</v>
      </c>
      <c r="D3" s="32"/>
      <c r="E3" s="32"/>
      <c r="F3" s="33"/>
      <c r="G3" s="34"/>
      <c r="H3" s="34"/>
      <c r="I3" s="34"/>
      <c r="J3" s="35"/>
    </row>
    <row r="4" spans="2:11" ht="34.5">
      <c r="B4" s="36" t="s">
        <v>32</v>
      </c>
      <c r="C4" s="24" t="s">
        <v>33</v>
      </c>
      <c r="D4" s="23" t="s">
        <v>77</v>
      </c>
      <c r="E4" s="37" t="s">
        <v>31</v>
      </c>
      <c r="F4" s="38"/>
      <c r="G4" s="39">
        <v>2</v>
      </c>
      <c r="H4" s="25">
        <v>1</v>
      </c>
      <c r="I4" s="40">
        <v>2600</v>
      </c>
      <c r="J4" s="41">
        <f t="shared" ref="J4:J7" si="0">G4*H4*I4</f>
        <v>5200</v>
      </c>
      <c r="K4" s="15">
        <v>2800</v>
      </c>
    </row>
    <row r="5" spans="2:11" ht="17.25">
      <c r="B5" s="36" t="s">
        <v>23</v>
      </c>
      <c r="C5" s="12" t="s">
        <v>43</v>
      </c>
      <c r="D5" s="12" t="s">
        <v>50</v>
      </c>
      <c r="E5" s="42" t="s">
        <v>44</v>
      </c>
      <c r="F5" s="38"/>
      <c r="G5" s="43">
        <v>30</v>
      </c>
      <c r="H5" s="13">
        <v>1</v>
      </c>
      <c r="I5" s="41">
        <v>600</v>
      </c>
      <c r="J5" s="41">
        <f t="shared" ref="J5" si="1">G5*H5*I5</f>
        <v>18000</v>
      </c>
      <c r="K5" s="15">
        <v>625</v>
      </c>
    </row>
    <row r="6" spans="2:11" ht="138">
      <c r="B6" s="36" t="s">
        <v>45</v>
      </c>
      <c r="C6" s="12" t="s">
        <v>26</v>
      </c>
      <c r="D6" s="12" t="s">
        <v>51</v>
      </c>
      <c r="E6" s="42" t="s">
        <v>22</v>
      </c>
      <c r="F6" s="38"/>
      <c r="G6" s="43">
        <v>88</v>
      </c>
      <c r="H6" s="13">
        <v>1</v>
      </c>
      <c r="I6" s="41">
        <v>420</v>
      </c>
      <c r="J6" s="41">
        <f t="shared" si="0"/>
        <v>36960</v>
      </c>
      <c r="K6" s="15">
        <v>446</v>
      </c>
    </row>
    <row r="7" spans="2:11" ht="17.25">
      <c r="B7" s="36" t="s">
        <v>46</v>
      </c>
      <c r="C7" s="23" t="s">
        <v>65</v>
      </c>
      <c r="D7" s="23" t="s">
        <v>66</v>
      </c>
      <c r="E7" s="37" t="s">
        <v>22</v>
      </c>
      <c r="F7" s="38"/>
      <c r="G7" s="39">
        <v>50</v>
      </c>
      <c r="H7" s="25">
        <v>1</v>
      </c>
      <c r="I7" s="40">
        <v>220</v>
      </c>
      <c r="J7" s="41">
        <f t="shared" si="0"/>
        <v>11000</v>
      </c>
      <c r="K7" s="15">
        <v>223</v>
      </c>
    </row>
    <row r="8" spans="2:11" ht="17.25">
      <c r="B8" s="74" t="s">
        <v>15</v>
      </c>
      <c r="C8" s="75"/>
      <c r="D8" s="75"/>
      <c r="E8" s="75"/>
      <c r="F8" s="75"/>
      <c r="G8" s="75"/>
      <c r="H8" s="75"/>
      <c r="I8" s="76"/>
      <c r="J8" s="63">
        <f>SUM(J4:J7)</f>
        <v>71160</v>
      </c>
    </row>
    <row r="9" spans="2:11" ht="54">
      <c r="B9" s="31">
        <v>5</v>
      </c>
      <c r="C9" s="32" t="s">
        <v>30</v>
      </c>
      <c r="D9" s="44"/>
      <c r="E9" s="44"/>
      <c r="F9" s="45"/>
      <c r="G9" s="46"/>
      <c r="H9" s="46"/>
      <c r="I9" s="46"/>
      <c r="J9" s="47"/>
    </row>
    <row r="10" spans="2:11" ht="17.25">
      <c r="B10" s="57" t="s">
        <v>69</v>
      </c>
      <c r="C10" s="23" t="s">
        <v>47</v>
      </c>
      <c r="D10" s="23" t="s">
        <v>60</v>
      </c>
      <c r="E10" s="37" t="s">
        <v>35</v>
      </c>
      <c r="F10" s="38"/>
      <c r="G10" s="39">
        <v>5</v>
      </c>
      <c r="H10" s="25">
        <v>1</v>
      </c>
      <c r="I10" s="40">
        <v>2200</v>
      </c>
      <c r="J10" s="40">
        <f>G10*H10*I10</f>
        <v>11000</v>
      </c>
      <c r="K10" s="15">
        <v>2400</v>
      </c>
    </row>
    <row r="11" spans="2:11" ht="17.25">
      <c r="B11" s="57" t="s">
        <v>18</v>
      </c>
      <c r="C11" s="23" t="s">
        <v>34</v>
      </c>
      <c r="D11" s="23" t="s">
        <v>60</v>
      </c>
      <c r="E11" s="37" t="s">
        <v>54</v>
      </c>
      <c r="F11" s="38"/>
      <c r="G11" s="39">
        <v>5</v>
      </c>
      <c r="H11" s="25">
        <v>1</v>
      </c>
      <c r="I11" s="40">
        <v>700</v>
      </c>
      <c r="J11" s="40">
        <f>G11*H11*I11</f>
        <v>3500</v>
      </c>
      <c r="K11" s="15">
        <v>800</v>
      </c>
    </row>
    <row r="12" spans="2:11" ht="17.25">
      <c r="B12" s="57" t="s">
        <v>19</v>
      </c>
      <c r="C12" s="58" t="s">
        <v>48</v>
      </c>
      <c r="D12" s="23" t="s">
        <v>60</v>
      </c>
      <c r="E12" s="59" t="s">
        <v>27</v>
      </c>
      <c r="F12" s="38"/>
      <c r="G12" s="38">
        <v>300</v>
      </c>
      <c r="H12" s="25">
        <v>1</v>
      </c>
      <c r="I12" s="40">
        <v>250</v>
      </c>
      <c r="J12" s="40">
        <f t="shared" ref="J12:J15" si="2">G12*H12*I12</f>
        <v>75000</v>
      </c>
      <c r="K12" s="15">
        <v>260</v>
      </c>
    </row>
    <row r="13" spans="2:11" ht="17.25">
      <c r="B13" s="57" t="s">
        <v>38</v>
      </c>
      <c r="C13" s="58" t="s">
        <v>36</v>
      </c>
      <c r="D13" s="23" t="s">
        <v>60</v>
      </c>
      <c r="E13" s="59" t="s">
        <v>20</v>
      </c>
      <c r="F13" s="38"/>
      <c r="G13" s="38">
        <v>5</v>
      </c>
      <c r="H13" s="25">
        <v>1</v>
      </c>
      <c r="I13" s="40">
        <v>900</v>
      </c>
      <c r="J13" s="40">
        <f t="shared" si="2"/>
        <v>4500</v>
      </c>
      <c r="K13" s="15">
        <v>1000</v>
      </c>
    </row>
    <row r="14" spans="2:11" ht="17.25">
      <c r="B14" s="57" t="s">
        <v>39</v>
      </c>
      <c r="C14" s="58" t="s">
        <v>21</v>
      </c>
      <c r="D14" s="23" t="s">
        <v>60</v>
      </c>
      <c r="E14" s="59" t="s">
        <v>20</v>
      </c>
      <c r="F14" s="38"/>
      <c r="G14" s="38">
        <v>5</v>
      </c>
      <c r="H14" s="25">
        <v>1</v>
      </c>
      <c r="I14" s="40">
        <v>700</v>
      </c>
      <c r="J14" s="40">
        <f t="shared" si="2"/>
        <v>3500</v>
      </c>
      <c r="K14" s="15">
        <v>800</v>
      </c>
    </row>
    <row r="15" spans="2:11" ht="17.25">
      <c r="B15" s="57" t="s">
        <v>40</v>
      </c>
      <c r="C15" s="58" t="s">
        <v>37</v>
      </c>
      <c r="D15" s="23" t="s">
        <v>60</v>
      </c>
      <c r="E15" s="59" t="s">
        <v>20</v>
      </c>
      <c r="F15" s="38"/>
      <c r="G15" s="38">
        <v>5</v>
      </c>
      <c r="H15" s="25">
        <v>1</v>
      </c>
      <c r="I15" s="40">
        <v>1000</v>
      </c>
      <c r="J15" s="40">
        <f t="shared" si="2"/>
        <v>5000</v>
      </c>
      <c r="K15" s="15">
        <v>1050</v>
      </c>
    </row>
    <row r="16" spans="2:11" ht="17.25">
      <c r="B16" s="57" t="s">
        <v>41</v>
      </c>
      <c r="C16" s="58" t="s">
        <v>42</v>
      </c>
      <c r="D16" s="23" t="s">
        <v>60</v>
      </c>
      <c r="E16" s="59" t="s">
        <v>27</v>
      </c>
      <c r="F16" s="38"/>
      <c r="G16" s="38">
        <v>240</v>
      </c>
      <c r="H16" s="25">
        <v>1</v>
      </c>
      <c r="I16" s="40">
        <v>200</v>
      </c>
      <c r="J16" s="40">
        <f>G16*H16*I16</f>
        <v>48000</v>
      </c>
      <c r="K16" s="15">
        <v>250</v>
      </c>
    </row>
    <row r="17" spans="2:11" ht="69">
      <c r="B17" s="57" t="s">
        <v>52</v>
      </c>
      <c r="C17" s="58" t="s">
        <v>36</v>
      </c>
      <c r="D17" s="23" t="s">
        <v>67</v>
      </c>
      <c r="E17" s="59" t="s">
        <v>20</v>
      </c>
      <c r="F17" s="38"/>
      <c r="G17" s="38">
        <v>16</v>
      </c>
      <c r="H17" s="25">
        <v>1</v>
      </c>
      <c r="I17" s="40">
        <v>900</v>
      </c>
      <c r="J17" s="40">
        <f t="shared" ref="J17:J18" si="3">G17*H17*I17</f>
        <v>14400</v>
      </c>
      <c r="K17" s="15">
        <v>1000</v>
      </c>
    </row>
    <row r="18" spans="2:11" ht="86.25">
      <c r="B18" s="57" t="s">
        <v>53</v>
      </c>
      <c r="C18" s="58" t="s">
        <v>21</v>
      </c>
      <c r="D18" s="23" t="s">
        <v>61</v>
      </c>
      <c r="E18" s="59" t="s">
        <v>20</v>
      </c>
      <c r="F18" s="38"/>
      <c r="G18" s="38">
        <v>32</v>
      </c>
      <c r="H18" s="25">
        <v>1</v>
      </c>
      <c r="I18" s="40">
        <v>700</v>
      </c>
      <c r="J18" s="40">
        <f t="shared" si="3"/>
        <v>22400</v>
      </c>
      <c r="K18" s="15">
        <v>800</v>
      </c>
    </row>
    <row r="19" spans="2:11" ht="34.5">
      <c r="B19" s="57" t="s">
        <v>55</v>
      </c>
      <c r="C19" s="58" t="s">
        <v>63</v>
      </c>
      <c r="D19" s="23" t="s">
        <v>64</v>
      </c>
      <c r="E19" s="59" t="s">
        <v>27</v>
      </c>
      <c r="F19" s="38"/>
      <c r="G19" s="38">
        <v>160</v>
      </c>
      <c r="H19" s="25">
        <v>1</v>
      </c>
      <c r="I19" s="40">
        <v>200</v>
      </c>
      <c r="J19" s="40">
        <f>G19*H19*I19</f>
        <v>32000</v>
      </c>
      <c r="K19" s="15">
        <v>250</v>
      </c>
    </row>
    <row r="20" spans="2:11" ht="86.25">
      <c r="B20" s="57" t="s">
        <v>56</v>
      </c>
      <c r="C20" s="58" t="s">
        <v>37</v>
      </c>
      <c r="D20" s="23" t="s">
        <v>71</v>
      </c>
      <c r="E20" s="59" t="s">
        <v>20</v>
      </c>
      <c r="F20" s="38"/>
      <c r="G20" s="38">
        <v>20</v>
      </c>
      <c r="H20" s="25">
        <v>1</v>
      </c>
      <c r="I20" s="40">
        <v>1000</v>
      </c>
      <c r="J20" s="40">
        <f t="shared" ref="J20" si="4">G20*H20*I20</f>
        <v>20000</v>
      </c>
      <c r="K20" s="15">
        <v>1050</v>
      </c>
    </row>
    <row r="21" spans="2:11" ht="17.25">
      <c r="B21" s="57" t="s">
        <v>57</v>
      </c>
      <c r="C21" s="58" t="s">
        <v>63</v>
      </c>
      <c r="D21" s="23" t="s">
        <v>78</v>
      </c>
      <c r="E21" s="59" t="s">
        <v>27</v>
      </c>
      <c r="F21" s="38"/>
      <c r="G21" s="38">
        <v>120</v>
      </c>
      <c r="H21" s="25">
        <v>1</v>
      </c>
      <c r="I21" s="40">
        <v>200</v>
      </c>
      <c r="J21" s="40">
        <f>G21*H21*I21</f>
        <v>24000</v>
      </c>
      <c r="K21" s="15">
        <v>250</v>
      </c>
    </row>
    <row r="22" spans="2:11" ht="17.25">
      <c r="B22" s="57" t="s">
        <v>58</v>
      </c>
      <c r="C22" s="58" t="s">
        <v>36</v>
      </c>
      <c r="D22" s="23" t="s">
        <v>68</v>
      </c>
      <c r="E22" s="59" t="s">
        <v>20</v>
      </c>
      <c r="F22" s="38"/>
      <c r="G22" s="38">
        <v>2</v>
      </c>
      <c r="H22" s="25">
        <v>1</v>
      </c>
      <c r="I22" s="40">
        <v>900</v>
      </c>
      <c r="J22" s="40">
        <f t="shared" ref="J22:J23" si="5">G22*H22*I22</f>
        <v>1800</v>
      </c>
      <c r="K22" s="15">
        <v>1000</v>
      </c>
    </row>
    <row r="23" spans="2:11" ht="17.25">
      <c r="B23" s="57" t="s">
        <v>59</v>
      </c>
      <c r="C23" s="58" t="s">
        <v>37</v>
      </c>
      <c r="D23" s="23" t="s">
        <v>68</v>
      </c>
      <c r="E23" s="59" t="s">
        <v>20</v>
      </c>
      <c r="F23" s="38"/>
      <c r="G23" s="38">
        <v>2</v>
      </c>
      <c r="H23" s="25">
        <v>1</v>
      </c>
      <c r="I23" s="40">
        <v>1000</v>
      </c>
      <c r="J23" s="40">
        <f t="shared" si="5"/>
        <v>2000</v>
      </c>
      <c r="K23" s="15">
        <v>1050</v>
      </c>
    </row>
    <row r="24" spans="2:11" ht="17.25">
      <c r="B24" s="57" t="s">
        <v>62</v>
      </c>
      <c r="C24" s="58" t="s">
        <v>63</v>
      </c>
      <c r="D24" s="61" t="s">
        <v>70</v>
      </c>
      <c r="E24" s="59" t="s">
        <v>27</v>
      </c>
      <c r="F24" s="38"/>
      <c r="G24" s="38">
        <v>240</v>
      </c>
      <c r="H24" s="25">
        <v>1</v>
      </c>
      <c r="I24" s="40">
        <v>200</v>
      </c>
      <c r="J24" s="40">
        <f>G24*H24*I24</f>
        <v>48000</v>
      </c>
      <c r="K24" s="15">
        <v>250</v>
      </c>
    </row>
    <row r="25" spans="2:11" ht="17.25">
      <c r="B25" s="57" t="s">
        <v>74</v>
      </c>
      <c r="C25" s="58" t="s">
        <v>36</v>
      </c>
      <c r="D25" s="61" t="s">
        <v>70</v>
      </c>
      <c r="E25" s="59" t="s">
        <v>20</v>
      </c>
      <c r="F25" s="38"/>
      <c r="G25" s="38">
        <v>4</v>
      </c>
      <c r="H25" s="25">
        <v>1</v>
      </c>
      <c r="I25" s="40">
        <v>900</v>
      </c>
      <c r="J25" s="40">
        <f t="shared" ref="J25:J28" si="6">G25*H25*I25</f>
        <v>3600</v>
      </c>
      <c r="K25" s="15">
        <v>1000</v>
      </c>
    </row>
    <row r="26" spans="2:11" ht="17.25">
      <c r="B26" s="57" t="s">
        <v>75</v>
      </c>
      <c r="C26" s="58" t="s">
        <v>21</v>
      </c>
      <c r="D26" s="61" t="s">
        <v>70</v>
      </c>
      <c r="E26" s="59" t="s">
        <v>20</v>
      </c>
      <c r="F26" s="38"/>
      <c r="G26" s="38">
        <v>5</v>
      </c>
      <c r="H26" s="25">
        <v>1</v>
      </c>
      <c r="I26" s="62">
        <v>700</v>
      </c>
      <c r="J26" s="40">
        <f t="shared" si="6"/>
        <v>3500</v>
      </c>
      <c r="K26" s="15">
        <v>800</v>
      </c>
    </row>
    <row r="27" spans="2:11" ht="17.25">
      <c r="B27" s="57" t="s">
        <v>76</v>
      </c>
      <c r="C27" s="58" t="s">
        <v>37</v>
      </c>
      <c r="D27" s="61" t="s">
        <v>70</v>
      </c>
      <c r="E27" s="59" t="s">
        <v>20</v>
      </c>
      <c r="F27" s="38"/>
      <c r="G27" s="38">
        <v>5</v>
      </c>
      <c r="H27" s="25">
        <v>1</v>
      </c>
      <c r="I27" s="62">
        <v>1000</v>
      </c>
      <c r="J27" s="40">
        <f t="shared" si="6"/>
        <v>5000</v>
      </c>
      <c r="K27" s="15">
        <v>1050</v>
      </c>
    </row>
    <row r="28" spans="2:11" ht="17.25">
      <c r="B28" s="57" t="s">
        <v>79</v>
      </c>
      <c r="C28" s="60" t="s">
        <v>72</v>
      </c>
      <c r="D28" s="61" t="s">
        <v>70</v>
      </c>
      <c r="E28" s="59" t="s">
        <v>73</v>
      </c>
      <c r="F28" s="38"/>
      <c r="G28" s="38">
        <v>50</v>
      </c>
      <c r="H28" s="25">
        <v>1</v>
      </c>
      <c r="I28" s="62">
        <v>360</v>
      </c>
      <c r="J28" s="40">
        <f t="shared" si="6"/>
        <v>18000</v>
      </c>
      <c r="K28" s="15">
        <v>580</v>
      </c>
    </row>
    <row r="29" spans="2:11" ht="17.25">
      <c r="B29" s="77" t="s">
        <v>15</v>
      </c>
      <c r="C29" s="78"/>
      <c r="D29" s="78"/>
      <c r="E29" s="78"/>
      <c r="F29" s="78"/>
      <c r="G29" s="78"/>
      <c r="H29" s="78"/>
      <c r="I29" s="79"/>
      <c r="J29" s="48">
        <f>SUM(J10:J28)</f>
        <v>345200</v>
      </c>
    </row>
    <row r="30" spans="2:11" ht="18">
      <c r="B30" s="31">
        <v>14</v>
      </c>
      <c r="C30" s="32" t="s">
        <v>0</v>
      </c>
      <c r="D30" s="32"/>
      <c r="E30" s="32"/>
      <c r="F30" s="33"/>
      <c r="G30" s="34"/>
      <c r="H30" s="34"/>
      <c r="I30" s="49">
        <v>0.06</v>
      </c>
      <c r="J30" s="50"/>
    </row>
    <row r="31" spans="2:11" ht="17.25">
      <c r="B31" s="68" t="s">
        <v>16</v>
      </c>
      <c r="C31" s="69"/>
      <c r="D31" s="69"/>
      <c r="E31" s="69"/>
      <c r="F31" s="69"/>
      <c r="G31" s="69"/>
      <c r="H31" s="69"/>
      <c r="I31" s="70"/>
      <c r="J31" s="41">
        <f>SUM(J8,J29,)*0.06</f>
        <v>24981.599999999999</v>
      </c>
    </row>
    <row r="32" spans="2:11" ht="18">
      <c r="B32" s="51"/>
      <c r="C32" s="52"/>
      <c r="D32" s="52"/>
      <c r="E32" s="52"/>
      <c r="F32" s="52"/>
      <c r="G32" s="52"/>
      <c r="H32" s="52"/>
      <c r="I32" s="52"/>
      <c r="J32" s="53"/>
    </row>
    <row r="33" spans="2:12" ht="54">
      <c r="B33" s="54" t="s">
        <v>17</v>
      </c>
      <c r="C33" s="54"/>
      <c r="D33" s="54"/>
      <c r="E33" s="54"/>
      <c r="F33" s="54"/>
      <c r="G33" s="54"/>
      <c r="H33" s="54"/>
      <c r="I33" s="54"/>
      <c r="J33" s="41">
        <f>SUM(J8,J29,J31)</f>
        <v>441341.6</v>
      </c>
      <c r="L33" s="55"/>
    </row>
    <row r="36" spans="2:12" s="56" customFormat="1" ht="18.75">
      <c r="B36" s="26"/>
    </row>
  </sheetData>
  <mergeCells count="5">
    <mergeCell ref="B31:I31"/>
    <mergeCell ref="C1:F1"/>
    <mergeCell ref="C2:D2"/>
    <mergeCell ref="B8:I8"/>
    <mergeCell ref="B29:I2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FLASH制作报价单</vt:lpstr>
      <vt:lpstr>flash制作报价单-明细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UBSB013高华欣 Joyce Gao</cp:lastModifiedBy>
  <dcterms:created xsi:type="dcterms:W3CDTF">2014-02-12T08:04:12Z</dcterms:created>
  <dcterms:modified xsi:type="dcterms:W3CDTF">2019-06-05T08:49:26Z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