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55" yWindow="4980" windowWidth="23250" windowHeight="49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12" i="1" l="1"/>
  <c r="H12" i="1"/>
  <c r="I8" i="1"/>
  <c r="I4" i="1"/>
  <c r="I3" i="1"/>
  <c r="I5" i="1"/>
  <c r="O5" i="1"/>
  <c r="O4" i="1"/>
  <c r="N3" i="1"/>
  <c r="G12" i="1" l="1"/>
  <c r="F12" i="1"/>
  <c r="N5" i="1"/>
  <c r="K5" i="1"/>
  <c r="N11" i="1"/>
  <c r="K11" i="1"/>
  <c r="I11" i="1"/>
  <c r="N10" i="1"/>
  <c r="K10" i="1"/>
  <c r="I10" i="1"/>
  <c r="O10" i="1" s="1"/>
  <c r="N9" i="1"/>
  <c r="K9" i="1"/>
  <c r="I9" i="1"/>
  <c r="N8" i="1"/>
  <c r="K8" i="1"/>
  <c r="N7" i="1"/>
  <c r="I7" i="1"/>
  <c r="K6" i="1"/>
  <c r="K4" i="1"/>
  <c r="N6" i="1"/>
  <c r="I6" i="1"/>
  <c r="N4" i="1"/>
  <c r="N12" i="1"/>
  <c r="I12" i="1"/>
  <c r="O11" i="1" l="1"/>
  <c r="O9" i="1"/>
  <c r="O7" i="1"/>
  <c r="O8" i="1"/>
  <c r="O6" i="1"/>
  <c r="K3" i="1" l="1"/>
  <c r="O3" i="1" s="1"/>
  <c r="O12" i="1" s="1"/>
</calcChain>
</file>

<file path=xl/comments1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<sst xmlns="http://schemas.openxmlformats.org/spreadsheetml/2006/main" count="50" uniqueCount="42">
  <si>
    <t>序号</t>
  </si>
  <si>
    <t>姓  名</t>
  </si>
  <si>
    <t>到岗时间</t>
  </si>
  <si>
    <t>日工资</t>
    <phoneticPr fontId="2" type="noConversion"/>
  </si>
  <si>
    <t>应发合计</t>
  </si>
  <si>
    <t>实际工作班（天）</t>
    <phoneticPr fontId="2" type="noConversion"/>
  </si>
  <si>
    <t>法定日
加班费</t>
    <phoneticPr fontId="2" type="noConversion"/>
  </si>
  <si>
    <t>法定节日
加班（天）</t>
    <phoneticPr fontId="3" type="noConversion"/>
  </si>
  <si>
    <t>补助</t>
    <phoneticPr fontId="2" type="noConversion"/>
  </si>
  <si>
    <t>基本工资</t>
    <phoneticPr fontId="2" type="noConversion"/>
  </si>
  <si>
    <t>备注</t>
    <phoneticPr fontId="2" type="noConversion"/>
  </si>
  <si>
    <t>孙强</t>
    <phoneticPr fontId="2" type="noConversion"/>
  </si>
  <si>
    <t>项目名称</t>
    <phoneticPr fontId="2" type="noConversion"/>
  </si>
  <si>
    <t>核对：</t>
    <phoneticPr fontId="2" type="noConversion"/>
  </si>
  <si>
    <t>日期：</t>
    <phoneticPr fontId="2" type="noConversion"/>
  </si>
  <si>
    <t>考核绩效</t>
    <phoneticPr fontId="2" type="noConversion"/>
  </si>
  <si>
    <t>张文英</t>
    <phoneticPr fontId="2" type="noConversion"/>
  </si>
  <si>
    <t>请假扣款</t>
    <phoneticPr fontId="2" type="noConversion"/>
  </si>
  <si>
    <t>人事经理审批：</t>
    <phoneticPr fontId="2" type="noConversion"/>
  </si>
  <si>
    <t>运营总监批准：</t>
    <phoneticPr fontId="2" type="noConversion"/>
  </si>
  <si>
    <t>西环路</t>
    <phoneticPr fontId="2" type="noConversion"/>
  </si>
  <si>
    <t>西区</t>
    <phoneticPr fontId="2" type="noConversion"/>
  </si>
  <si>
    <t>刘相坤</t>
    <phoneticPr fontId="2" type="noConversion"/>
  </si>
  <si>
    <t>应出勤天数</t>
    <phoneticPr fontId="2" type="noConversion"/>
  </si>
  <si>
    <t>李平军</t>
    <phoneticPr fontId="11" type="noConversion"/>
  </si>
  <si>
    <t>车华民</t>
    <phoneticPr fontId="2" type="noConversion"/>
  </si>
  <si>
    <t>车青平</t>
    <phoneticPr fontId="2" type="noConversion"/>
  </si>
  <si>
    <t>2019年3月开封（鑫诚伟业）工资</t>
    <phoneticPr fontId="2" type="noConversion"/>
  </si>
  <si>
    <t>石孟辉</t>
    <phoneticPr fontId="2" type="noConversion"/>
  </si>
  <si>
    <t>大梁路</t>
    <phoneticPr fontId="2" type="noConversion"/>
  </si>
  <si>
    <t>杨锁民</t>
    <phoneticPr fontId="11" type="noConversion"/>
  </si>
  <si>
    <t>郭占民</t>
    <phoneticPr fontId="2" type="noConversion"/>
  </si>
  <si>
    <t>合计</t>
  </si>
  <si>
    <t>2019.3.8日离职</t>
    <phoneticPr fontId="2" type="noConversion"/>
  </si>
  <si>
    <t>项目编号</t>
    <phoneticPr fontId="2" type="noConversion"/>
  </si>
  <si>
    <t>YX-41S181201-02</t>
  </si>
  <si>
    <t>YX-41S181201-04</t>
    <phoneticPr fontId="18" type="noConversion"/>
  </si>
  <si>
    <t>YX-41S181201-01</t>
    <phoneticPr fontId="18" type="noConversion"/>
  </si>
  <si>
    <t xml:space="preserve">  制作：</t>
    <phoneticPr fontId="2" type="noConversion"/>
  </si>
  <si>
    <t xml:space="preserve">  日期：</t>
    <phoneticPr fontId="2" type="noConversion"/>
  </si>
  <si>
    <t>2019.3.8日离职
补2019.2.16日一天考勤</t>
    <phoneticPr fontId="2" type="noConversion"/>
  </si>
  <si>
    <t>2019.3.8日离职
补2019.2.16日一天考勤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</si>
</sst>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;[Red]0.00"/>
  </numFmts>
  <fonts count="1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9" fillId="0" borderId="0"/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ill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57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3" xfId="1"/>
    <cellStyle name="常规_汇总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"/>
  <sheetViews>
    <sheetView tabSelected="1" zoomScale="115" zoomScaleNormal="115" zoomScaleSheetLayoutView="100" workbookViewId="0">
      <selection activeCell="C14" sqref="C14"/>
    </sheetView>
  </sheetViews>
  <sheetFormatPr defaultColWidth="9" defaultRowHeight="13.5" x14ac:dyDescent="0.15"/>
  <cols>
    <col min="1" max="1" width="4.625" style="1" customWidth="1"/>
    <col min="2" max="2" width="11.75" style="1" customWidth="1"/>
    <col min="3" max="3" width="15.625" style="1" customWidth="1"/>
    <col min="4" max="4" width="10.25" style="1" customWidth="1"/>
    <col min="5" max="5" width="12.375" style="1" customWidth="1"/>
    <col min="6" max="6" width="9.75" style="1" customWidth="1"/>
    <col min="7" max="7" width="7.75" style="1" customWidth="1"/>
    <col min="8" max="8" width="10.875" style="17" customWidth="1"/>
    <col min="9" max="9" width="12.5" style="17" customWidth="1"/>
    <col min="10" max="10" width="11" style="1" customWidth="1"/>
    <col min="11" max="11" width="10.125" style="17" customWidth="1"/>
    <col min="12" max="13" width="6.125" style="17" customWidth="1"/>
    <col min="14" max="14" width="11" style="17" customWidth="1"/>
    <col min="15" max="15" width="12.25" style="17" customWidth="1"/>
    <col min="16" max="16" width="30.75" style="1" customWidth="1"/>
    <col min="17" max="16384" width="9" style="1"/>
  </cols>
  <sheetData>
    <row r="1" spans="1:16" ht="36" customHeight="1" x14ac:dyDescent="0.15">
      <c r="A1" s="34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51.75" customHeight="1" x14ac:dyDescent="0.15">
      <c r="A2" s="5" t="s">
        <v>0</v>
      </c>
      <c r="B2" s="5" t="s">
        <v>12</v>
      </c>
      <c r="C2" s="5" t="s">
        <v>34</v>
      </c>
      <c r="D2" s="6" t="s">
        <v>1</v>
      </c>
      <c r="E2" s="6" t="s">
        <v>2</v>
      </c>
      <c r="F2" s="25" t="s">
        <v>23</v>
      </c>
      <c r="G2" s="7" t="s">
        <v>5</v>
      </c>
      <c r="H2" s="21" t="s">
        <v>3</v>
      </c>
      <c r="I2" s="21" t="s">
        <v>9</v>
      </c>
      <c r="J2" s="4" t="s">
        <v>7</v>
      </c>
      <c r="K2" s="19" t="s">
        <v>6</v>
      </c>
      <c r="L2" s="19" t="s">
        <v>17</v>
      </c>
      <c r="M2" s="19" t="s">
        <v>15</v>
      </c>
      <c r="N2" s="19" t="s">
        <v>8</v>
      </c>
      <c r="O2" s="22" t="s">
        <v>4</v>
      </c>
      <c r="P2" s="9" t="s">
        <v>10</v>
      </c>
    </row>
    <row r="3" spans="1:16" s="16" customFormat="1" ht="24" customHeight="1" x14ac:dyDescent="0.15">
      <c r="A3" s="23">
        <v>1</v>
      </c>
      <c r="B3" s="36" t="s">
        <v>20</v>
      </c>
      <c r="C3" s="41" t="s">
        <v>35</v>
      </c>
      <c r="D3" s="2" t="s">
        <v>11</v>
      </c>
      <c r="E3" s="10">
        <v>43463</v>
      </c>
      <c r="F3" s="2">
        <v>8</v>
      </c>
      <c r="G3" s="2">
        <v>8</v>
      </c>
      <c r="H3" s="3">
        <v>236</v>
      </c>
      <c r="I3" s="3">
        <f>F3*H3</f>
        <v>1888</v>
      </c>
      <c r="J3" s="15"/>
      <c r="K3" s="3">
        <f t="shared" ref="K3" si="0">H3*J3*2</f>
        <v>0</v>
      </c>
      <c r="L3" s="3"/>
      <c r="M3" s="3"/>
      <c r="N3" s="3">
        <f>G3*20</f>
        <v>160</v>
      </c>
      <c r="O3" s="12">
        <f>I3+K3+N3</f>
        <v>2048</v>
      </c>
      <c r="P3" s="48" t="s">
        <v>33</v>
      </c>
    </row>
    <row r="4" spans="1:16" ht="24" customHeight="1" x14ac:dyDescent="0.15">
      <c r="A4" s="13">
        <v>2</v>
      </c>
      <c r="B4" s="36"/>
      <c r="C4" s="42"/>
      <c r="D4" s="2" t="s">
        <v>16</v>
      </c>
      <c r="E4" s="10">
        <v>43457</v>
      </c>
      <c r="F4" s="2">
        <v>8</v>
      </c>
      <c r="G4" s="2">
        <v>8</v>
      </c>
      <c r="H4" s="3">
        <v>236</v>
      </c>
      <c r="I4" s="3">
        <f>F4*H4</f>
        <v>1888</v>
      </c>
      <c r="J4" s="15"/>
      <c r="K4" s="3">
        <f t="shared" ref="K4:K8" si="1">H4*J4*2</f>
        <v>0</v>
      </c>
      <c r="L4" s="18"/>
      <c r="M4" s="18"/>
      <c r="N4" s="3">
        <f t="shared" ref="N4:N6" si="2">G4*20</f>
        <v>160</v>
      </c>
      <c r="O4" s="12">
        <f>I4+K4+N4+M4</f>
        <v>2048</v>
      </c>
      <c r="P4" s="48" t="s">
        <v>33</v>
      </c>
    </row>
    <row r="5" spans="1:16" ht="27.75" customHeight="1" x14ac:dyDescent="0.15">
      <c r="A5" s="23">
        <v>3</v>
      </c>
      <c r="B5" s="36"/>
      <c r="C5" s="42"/>
      <c r="D5" s="14" t="s">
        <v>24</v>
      </c>
      <c r="E5" s="10">
        <v>43513</v>
      </c>
      <c r="F5" s="26">
        <v>9</v>
      </c>
      <c r="G5" s="26">
        <v>9</v>
      </c>
      <c r="H5" s="27">
        <v>236</v>
      </c>
      <c r="I5" s="27">
        <f>F5*H5</f>
        <v>2124</v>
      </c>
      <c r="J5" s="30"/>
      <c r="K5" s="27">
        <f t="shared" ref="K5" si="3">H5*J5*2</f>
        <v>0</v>
      </c>
      <c r="L5" s="27"/>
      <c r="M5" s="27"/>
      <c r="N5" s="27">
        <f t="shared" ref="N5" si="4">G5*20</f>
        <v>180</v>
      </c>
      <c r="O5" s="12">
        <f>I5+K5+N5</f>
        <v>2304</v>
      </c>
      <c r="P5" s="49" t="s">
        <v>40</v>
      </c>
    </row>
    <row r="6" spans="1:16" ht="24" customHeight="1" x14ac:dyDescent="0.15">
      <c r="A6" s="13">
        <v>4</v>
      </c>
      <c r="B6" s="36"/>
      <c r="C6" s="43"/>
      <c r="D6" s="14" t="s">
        <v>30</v>
      </c>
      <c r="E6" s="10">
        <v>43513</v>
      </c>
      <c r="F6" s="2">
        <v>8</v>
      </c>
      <c r="G6" s="2">
        <v>8</v>
      </c>
      <c r="H6" s="3">
        <v>236</v>
      </c>
      <c r="I6" s="3">
        <f t="shared" ref="I4:I6" si="5">F6*H6</f>
        <v>1888</v>
      </c>
      <c r="J6" s="15"/>
      <c r="K6" s="3">
        <f t="shared" si="1"/>
        <v>0</v>
      </c>
      <c r="L6" s="3"/>
      <c r="M6" s="3"/>
      <c r="N6" s="3">
        <f t="shared" si="2"/>
        <v>160</v>
      </c>
      <c r="O6" s="12">
        <f t="shared" ref="O6" si="6">I6+K6+N6</f>
        <v>2048</v>
      </c>
      <c r="P6" s="48" t="s">
        <v>33</v>
      </c>
    </row>
    <row r="7" spans="1:16" ht="24" customHeight="1" x14ac:dyDescent="0.15">
      <c r="A7" s="23">
        <v>5</v>
      </c>
      <c r="B7" s="37" t="s">
        <v>29</v>
      </c>
      <c r="C7" s="44" t="s">
        <v>36</v>
      </c>
      <c r="D7" s="2" t="s">
        <v>31</v>
      </c>
      <c r="E7" s="10">
        <v>43513</v>
      </c>
      <c r="F7" s="2">
        <v>8</v>
      </c>
      <c r="G7" s="2">
        <v>8</v>
      </c>
      <c r="H7" s="3">
        <v>236</v>
      </c>
      <c r="I7" s="3">
        <f t="shared" ref="I7:I8" si="7">F7*H7</f>
        <v>1888</v>
      </c>
      <c r="J7" s="8"/>
      <c r="K7" s="3">
        <v>0</v>
      </c>
      <c r="L7" s="3"/>
      <c r="M7" s="3"/>
      <c r="N7" s="3">
        <f t="shared" ref="N7:N8" si="8">G7*20</f>
        <v>160</v>
      </c>
      <c r="O7" s="12">
        <f t="shared" ref="O7:O8" si="9">I7+K7+N7</f>
        <v>2048</v>
      </c>
      <c r="P7" s="48" t="s">
        <v>33</v>
      </c>
    </row>
    <row r="8" spans="1:16" ht="33.75" customHeight="1" x14ac:dyDescent="0.15">
      <c r="A8" s="13">
        <v>6</v>
      </c>
      <c r="B8" s="38"/>
      <c r="C8" s="45"/>
      <c r="D8" s="2" t="s">
        <v>25</v>
      </c>
      <c r="E8" s="10">
        <v>43512</v>
      </c>
      <c r="F8" s="2">
        <v>9</v>
      </c>
      <c r="G8" s="2">
        <v>9</v>
      </c>
      <c r="H8" s="3">
        <v>236</v>
      </c>
      <c r="I8" s="3">
        <f>F8*H8</f>
        <v>2124</v>
      </c>
      <c r="J8" s="8"/>
      <c r="K8" s="3">
        <f t="shared" si="1"/>
        <v>0</v>
      </c>
      <c r="L8" s="3"/>
      <c r="M8" s="3"/>
      <c r="N8" s="3">
        <f t="shared" si="8"/>
        <v>180</v>
      </c>
      <c r="O8" s="12">
        <f t="shared" si="9"/>
        <v>2304</v>
      </c>
      <c r="P8" s="49" t="s">
        <v>40</v>
      </c>
    </row>
    <row r="9" spans="1:16" ht="31.5" customHeight="1" x14ac:dyDescent="0.15">
      <c r="A9" s="23">
        <v>7</v>
      </c>
      <c r="B9" s="37" t="s">
        <v>21</v>
      </c>
      <c r="C9" s="44" t="s">
        <v>37</v>
      </c>
      <c r="D9" s="2" t="s">
        <v>26</v>
      </c>
      <c r="E9" s="10">
        <v>43512</v>
      </c>
      <c r="F9" s="2">
        <v>9</v>
      </c>
      <c r="G9" s="2">
        <v>9</v>
      </c>
      <c r="H9" s="3">
        <v>236</v>
      </c>
      <c r="I9" s="3">
        <f t="shared" ref="I9:I11" si="10">F9*H9</f>
        <v>2124</v>
      </c>
      <c r="J9" s="8"/>
      <c r="K9" s="3">
        <f t="shared" ref="K9:K11" si="11">H9*J9*2</f>
        <v>0</v>
      </c>
      <c r="L9" s="3"/>
      <c r="M9" s="3"/>
      <c r="N9" s="3">
        <f t="shared" ref="N9:N11" si="12">G9*20</f>
        <v>180</v>
      </c>
      <c r="O9" s="12">
        <f t="shared" ref="O9:O11" si="13">I9+K9+N9</f>
        <v>2304</v>
      </c>
      <c r="P9" s="49" t="s">
        <v>41</v>
      </c>
    </row>
    <row r="10" spans="1:16" ht="24" customHeight="1" x14ac:dyDescent="0.15">
      <c r="A10" s="13">
        <v>8</v>
      </c>
      <c r="B10" s="38"/>
      <c r="C10" s="46"/>
      <c r="D10" s="2" t="s">
        <v>22</v>
      </c>
      <c r="E10" s="10">
        <v>43513</v>
      </c>
      <c r="F10" s="2">
        <v>8</v>
      </c>
      <c r="G10" s="2">
        <v>8</v>
      </c>
      <c r="H10" s="3">
        <v>236</v>
      </c>
      <c r="I10" s="3">
        <f t="shared" si="10"/>
        <v>1888</v>
      </c>
      <c r="J10" s="8"/>
      <c r="K10" s="3">
        <f t="shared" si="11"/>
        <v>0</v>
      </c>
      <c r="L10" s="3"/>
      <c r="M10" s="3"/>
      <c r="N10" s="3">
        <f t="shared" si="12"/>
        <v>160</v>
      </c>
      <c r="O10" s="12">
        <f t="shared" si="13"/>
        <v>2048</v>
      </c>
      <c r="P10" s="48" t="s">
        <v>33</v>
      </c>
    </row>
    <row r="11" spans="1:16" ht="24" customHeight="1" x14ac:dyDescent="0.15">
      <c r="A11" s="23">
        <v>9</v>
      </c>
      <c r="B11" s="38"/>
      <c r="C11" s="45"/>
      <c r="D11" s="2" t="s">
        <v>28</v>
      </c>
      <c r="E11" s="10">
        <v>43525</v>
      </c>
      <c r="F11" s="2">
        <v>8</v>
      </c>
      <c r="G11" s="2">
        <v>8</v>
      </c>
      <c r="H11" s="3">
        <v>236</v>
      </c>
      <c r="I11" s="3">
        <f t="shared" si="10"/>
        <v>1888</v>
      </c>
      <c r="J11" s="8"/>
      <c r="K11" s="3">
        <f t="shared" si="11"/>
        <v>0</v>
      </c>
      <c r="L11" s="3"/>
      <c r="M11" s="3"/>
      <c r="N11" s="3">
        <f t="shared" si="12"/>
        <v>160</v>
      </c>
      <c r="O11" s="12">
        <f t="shared" si="13"/>
        <v>2048</v>
      </c>
      <c r="P11" s="48" t="s">
        <v>33</v>
      </c>
    </row>
    <row r="12" spans="1:16" ht="24" customHeight="1" x14ac:dyDescent="0.15">
      <c r="A12" s="39" t="s">
        <v>32</v>
      </c>
      <c r="B12" s="39"/>
      <c r="C12" s="39"/>
      <c r="D12" s="39"/>
      <c r="E12" s="40"/>
      <c r="F12" s="26">
        <f>SUM(F3:F11)</f>
        <v>75</v>
      </c>
      <c r="G12" s="26">
        <f>SUM(G3:G11)</f>
        <v>75</v>
      </c>
      <c r="H12" s="47">
        <f>SUM(H3:H11)</f>
        <v>2124</v>
      </c>
      <c r="I12" s="27">
        <f>SUM(I3:I11)</f>
        <v>17700</v>
      </c>
      <c r="J12" s="27"/>
      <c r="K12" s="27">
        <f t="shared" ref="J12:K12" si="14">SUM(K3:K11)</f>
        <v>0</v>
      </c>
      <c r="L12" s="29"/>
      <c r="M12" s="29"/>
      <c r="N12" s="27">
        <f>SUM(N3:N11)</f>
        <v>1500</v>
      </c>
      <c r="O12" s="27">
        <f>SUM(O3:O11)</f>
        <v>19200</v>
      </c>
      <c r="P12" s="28"/>
    </row>
    <row r="13" spans="1:16" x14ac:dyDescent="0.15">
      <c r="A13" s="31" t="s">
        <v>38</v>
      </c>
      <c r="D13"/>
      <c r="E13" s="11" t="s">
        <v>13</v>
      </c>
      <c r="F13" s="11"/>
      <c r="G13" s="11"/>
      <c r="I13" s="24" t="s">
        <v>18</v>
      </c>
      <c r="J13" s="11"/>
      <c r="K13" s="20"/>
      <c r="N13" s="24" t="s">
        <v>19</v>
      </c>
    </row>
    <row r="14" spans="1:16" x14ac:dyDescent="0.15">
      <c r="A14" s="32"/>
      <c r="D14"/>
      <c r="E14" s="11"/>
      <c r="F14" s="11"/>
      <c r="G14" s="11"/>
      <c r="I14" s="20"/>
      <c r="J14" s="11"/>
      <c r="K14" s="20"/>
      <c r="N14" s="20"/>
    </row>
    <row r="15" spans="1:16" x14ac:dyDescent="0.15">
      <c r="A15" s="33" t="s">
        <v>39</v>
      </c>
      <c r="E15" s="11" t="s">
        <v>14</v>
      </c>
      <c r="F15" s="11"/>
      <c r="G15" s="11"/>
      <c r="I15" s="20" t="s">
        <v>14</v>
      </c>
      <c r="J15" s="11"/>
      <c r="K15" s="20"/>
      <c r="N15" s="20" t="s">
        <v>14</v>
      </c>
    </row>
    <row r="19" spans="8:8" ht="23.25" x14ac:dyDescent="0.15">
      <c r="H19" s="17" ph="1"/>
    </row>
  </sheetData>
  <mergeCells count="8">
    <mergeCell ref="A1:P1"/>
    <mergeCell ref="B3:B6"/>
    <mergeCell ref="B7:B8"/>
    <mergeCell ref="B9:B11"/>
    <mergeCell ref="A12:E12"/>
    <mergeCell ref="C3:C6"/>
    <mergeCell ref="C7:C8"/>
    <mergeCell ref="C9:C11"/>
  </mergeCells>
  <phoneticPr fontId="2" type="noConversion"/>
  <pageMargins left="0.16" right="0.17" top="0.53" bottom="0.46" header="0.51181102362204722" footer="0.5118110236220472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2017-02-14T09:05:24Z</cp:lastPrinted>
  <dcterms:created xsi:type="dcterms:W3CDTF">2016-12-05T07:36:33Z</dcterms:created>
  <dcterms:modified xsi:type="dcterms:W3CDTF">2019-04-16T02:28:43Z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