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\T2\5-勿删-E-folder 汇总\Hedy He\【AZ阿斯利康】\2019阿斯利康儿童哮喘标准化门诊项目优化190715\1、Finance\"/>
    </mc:Choice>
  </mc:AlternateContent>
  <bookViews>
    <workbookView xWindow="0" yWindow="0" windowWidth="28800" windowHeight="12450"/>
  </bookViews>
  <sheets>
    <sheet name="报价明细 (2)" sheetId="4" r:id="rId1"/>
  </sheets>
  <definedNames>
    <definedName name="_xlnm.Print_Area" localSheetId="0">'报价明细 (2)'!$A$1:$I$29</definedName>
  </definedNames>
  <calcPr calcId="152511"/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19" i="4"/>
  <c r="I20" i="4"/>
  <c r="I21" i="4"/>
  <c r="I22" i="4"/>
  <c r="I23" i="4"/>
  <c r="I24" i="4"/>
  <c r="I25" i="4"/>
  <c r="I26" i="4"/>
  <c r="I27" i="4" l="1"/>
  <c r="I28" i="4" s="1"/>
  <c r="C5" i="4" l="1"/>
  <c r="I13" i="4" l="1"/>
  <c r="C6" i="4"/>
  <c r="I29" i="4" l="1"/>
  <c r="D5" i="4"/>
  <c r="D6" i="4" l="1"/>
  <c r="D7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<sst xmlns="http://schemas.openxmlformats.org/spreadsheetml/2006/main" count="58" uniqueCount="51">
  <si>
    <t>Item</t>
  </si>
  <si>
    <t>Descripation描述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</si>
  <si>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</si>
  <si>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</si>
  <si>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</si>
  <si>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</si>
  <si>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</si>
  <si>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</si>
  <si>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</si>
  <si>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</si>
  <si>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</si>
  <si>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</si>
  <si>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</si>
  <si>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Agency</t>
    <phoneticPr fontId="19" type="noConversion"/>
  </si>
  <si>
    <t>小时</t>
    <phoneticPr fontId="19" type="noConversion"/>
  </si>
  <si>
    <t>税 Tax</t>
  </si>
  <si>
    <t>Total Amount</t>
    <phoneticPr fontId="17" type="noConversion"/>
  </si>
  <si>
    <t>会前</t>
    <phoneticPr fontId="17" type="noConversion"/>
  </si>
  <si>
    <t>会中</t>
    <phoneticPr fontId="17" type="noConversion"/>
  </si>
  <si>
    <t>现场内容记录</t>
    <phoneticPr fontId="17" type="noConversion"/>
  </si>
  <si>
    <t>会议话题整理，专业医学编辑，包括前期资料查询、预设问题大纲撰写、修改</t>
    <phoneticPr fontId="17" type="noConversion"/>
  </si>
  <si>
    <t>会后</t>
    <phoneticPr fontId="19" type="noConversion"/>
  </si>
  <si>
    <t>会议资料整理</t>
    <phoneticPr fontId="19" type="noConversion"/>
  </si>
  <si>
    <t>会议总结大纲撰写</t>
    <phoneticPr fontId="19" type="noConversion"/>
  </si>
  <si>
    <t>1-2</t>
    <phoneticPr fontId="19" type="noConversion"/>
  </si>
  <si>
    <t>1-3</t>
    <phoneticPr fontId="17" type="noConversion"/>
  </si>
  <si>
    <t>深访，小样本调研，结果整体分析</t>
    <phoneticPr fontId="19" type="noConversion"/>
  </si>
  <si>
    <t>儿童哮喘标准化门诊痛点解决方案</t>
    <phoneticPr fontId="19" type="noConversion"/>
  </si>
  <si>
    <t>1-1</t>
    <phoneticPr fontId="17" type="noConversion"/>
  </si>
  <si>
    <t>1-4</t>
  </si>
  <si>
    <t>1-5</t>
    <phoneticPr fontId="19" type="noConversion"/>
  </si>
  <si>
    <t>专家讲课费</t>
    <phoneticPr fontId="17" type="noConversion"/>
  </si>
  <si>
    <t>1-6</t>
    <phoneticPr fontId="17" type="noConversion"/>
  </si>
  <si>
    <t>1215苏州会议</t>
    <phoneticPr fontId="19" type="noConversion"/>
  </si>
  <si>
    <t>会议资料打印</t>
    <phoneticPr fontId="19" type="noConversion"/>
  </si>
  <si>
    <t>份</t>
    <phoneticPr fontId="19" type="noConversion"/>
  </si>
  <si>
    <t>翻页笔</t>
    <phoneticPr fontId="19" type="noConversion"/>
  </si>
  <si>
    <t>支</t>
    <phoneticPr fontId="19" type="noConversion"/>
  </si>
  <si>
    <t>录音笔</t>
    <phoneticPr fontId="19" type="noConversion"/>
  </si>
  <si>
    <t>支</t>
    <phoneticPr fontId="19" type="noConversion"/>
  </si>
  <si>
    <t>饮用水</t>
    <phoneticPr fontId="19" type="noConversion"/>
  </si>
  <si>
    <t>箱</t>
    <phoneticPr fontId="19" type="noConversion"/>
  </si>
  <si>
    <t>人/天</t>
    <phoneticPr fontId="19" type="noConversion"/>
  </si>
  <si>
    <t>医学经理，沟通服务费</t>
    <phoneticPr fontId="19" type="noConversion"/>
  </si>
  <si>
    <t>人/场</t>
    <phoneticPr fontId="19" type="noConversion"/>
  </si>
  <si>
    <t>会议物料</t>
    <phoneticPr fontId="17" type="noConversion"/>
  </si>
  <si>
    <t>人员支持</t>
    <phoneticPr fontId="19" type="noConversion"/>
  </si>
  <si>
    <t>客户经理，现场支持服务费</t>
    <phoneticPr fontId="19" type="noConversion"/>
  </si>
  <si>
    <t>调研报告撰写，2套</t>
    <phoneticPr fontId="19" type="noConversion"/>
  </si>
  <si>
    <t>会议幻灯简单美化</t>
    <phoneticPr fontId="19" type="noConversion"/>
  </si>
  <si>
    <t>结算明细表 Quotation Breakdown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</si>
</sst>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00%"/>
  </numFmts>
  <fonts count="24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1"/>
      <color theme="1"/>
      <name val="宋体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8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5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  <xf numFmtId="0" fontId="23" fillId="0" borderId="0"/>
  </cellStyleXfs>
  <cellXfs count="6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2" fillId="3" borderId="2" xfId="15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2" xfId="0" applyNumberFormat="1" applyFont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178" fontId="1" fillId="9" borderId="2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77" fontId="1" fillId="0" borderId="2" xfId="2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2" xfId="15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21" fillId="10" borderId="2" xfId="0" applyNumberFormat="1" applyFont="1" applyFill="1" applyBorder="1" applyAlignment="1">
      <alignment horizontal="center" vertical="center" wrapText="1"/>
    </xf>
    <xf numFmtId="176" fontId="22" fillId="10" borderId="2" xfId="0" applyNumberFormat="1" applyFont="1" applyFill="1" applyBorder="1" applyAlignment="1">
      <alignment horizontal="center" vertical="center" wrapText="1"/>
    </xf>
    <xf numFmtId="176" fontId="22" fillId="10" borderId="4" xfId="0" applyNumberFormat="1" applyFont="1" applyFill="1" applyBorder="1" applyAlignment="1">
      <alignment horizontal="center" vertical="center" wrapText="1"/>
    </xf>
    <xf numFmtId="0" fontId="5" fillId="0" borderId="2" xfId="15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2" fontId="2" fillId="0" borderId="2" xfId="2" applyNumberFormat="1" applyFont="1" applyBorder="1" applyAlignment="1">
      <alignment vertical="center"/>
    </xf>
    <xf numFmtId="0" fontId="2" fillId="9" borderId="2" xfId="0" applyFont="1" applyFill="1" applyBorder="1" applyAlignment="1">
      <alignment horizontal="left" vertical="center"/>
    </xf>
    <xf numFmtId="179" fontId="2" fillId="9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1" fillId="0" borderId="2" xfId="15" applyFont="1" applyBorder="1" applyAlignment="1">
      <alignment horizontal="righ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 6" xfId="22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I29"/>
  <sheetViews>
    <sheetView showGridLines="0" tabSelected="1" zoomScale="90" zoomScaleNormal="90" zoomScaleSheetLayoutView="80" workbookViewId="0">
      <selection activeCell="J20" sqref="J20"/>
    </sheetView>
  </sheetViews>
  <sheetFormatPr defaultColWidth="9" defaultRowHeight="17.25"/>
  <cols>
    <col min="1" max="1" width="9" style="10"/>
    <col min="2" max="2" width="9.875" style="10" customWidth="1"/>
    <col min="3" max="3" width="27.5" style="10" bestFit="1" customWidth="1"/>
    <col min="4" max="4" width="75" style="16" bestFit="1" customWidth="1"/>
    <col min="5" max="5" width="9.25" style="10" customWidth="1"/>
    <col min="6" max="6" width="9.125" style="4" bestFit="1" customWidth="1"/>
    <col min="7" max="7" width="9.125" style="4" customWidth="1"/>
    <col min="8" max="8" width="12.375" style="5" customWidth="1"/>
    <col min="9" max="9" width="14" style="5" bestFit="1" customWidth="1"/>
    <col min="10" max="10" width="34.625" style="10" customWidth="1"/>
    <col min="11" max="16384" width="9" style="10"/>
  </cols>
  <sheetData>
    <row r="2" spans="2:9" ht="37.9" customHeight="1">
      <c r="B2" s="49" t="s">
        <v>27</v>
      </c>
      <c r="C2" s="49"/>
      <c r="D2" s="49"/>
      <c r="E2" s="26"/>
    </row>
    <row r="3" spans="2:9">
      <c r="B3" s="18"/>
      <c r="C3" s="28" t="s">
        <v>13</v>
      </c>
      <c r="D3" s="27" t="s">
        <v>12</v>
      </c>
    </row>
    <row r="4" spans="2:9" ht="18">
      <c r="B4" s="3" t="s">
        <v>0</v>
      </c>
      <c r="C4" s="3" t="s">
        <v>1</v>
      </c>
      <c r="D4" s="3" t="s">
        <v>11</v>
      </c>
    </row>
    <row r="5" spans="2:9" ht="18.75" customHeight="1">
      <c r="B5" s="18">
        <v>1</v>
      </c>
      <c r="C5" s="17" t="str">
        <f>C12</f>
        <v>1215苏州会议</v>
      </c>
      <c r="D5" s="11">
        <f>I27</f>
        <v>36050</v>
      </c>
    </row>
    <row r="6" spans="2:9">
      <c r="B6" s="18">
        <v>5</v>
      </c>
      <c r="C6" s="17" t="str">
        <f>C28</f>
        <v>税 Tax</v>
      </c>
      <c r="D6" s="11">
        <f>I28</f>
        <v>2440.1163499999998</v>
      </c>
    </row>
    <row r="7" spans="2:9" ht="18">
      <c r="B7" s="18"/>
      <c r="C7" s="17" t="s">
        <v>10</v>
      </c>
      <c r="D7" s="34">
        <f>I29</f>
        <v>38490.116349999997</v>
      </c>
    </row>
    <row r="8" spans="2:9">
      <c r="B8" s="12"/>
      <c r="C8" s="13"/>
      <c r="D8" s="9"/>
    </row>
    <row r="9" spans="2:9">
      <c r="B9" s="12"/>
      <c r="C9" s="14"/>
      <c r="D9" s="14"/>
      <c r="E9" s="9"/>
    </row>
    <row r="10" spans="2:9" ht="30" customHeight="1">
      <c r="B10" s="50" t="s">
        <v>50</v>
      </c>
      <c r="C10" s="50"/>
      <c r="D10" s="50"/>
      <c r="E10" s="50"/>
      <c r="F10" s="51"/>
      <c r="G10" s="51"/>
      <c r="H10" s="51"/>
      <c r="I10" s="51"/>
    </row>
    <row r="11" spans="2:9" ht="36">
      <c r="B11" s="1" t="s">
        <v>2</v>
      </c>
      <c r="C11" s="23" t="s">
        <v>3</v>
      </c>
      <c r="D11" s="24"/>
      <c r="E11" s="1" t="s">
        <v>4</v>
      </c>
      <c r="F11" s="19" t="s">
        <v>5</v>
      </c>
      <c r="G11" s="20" t="s">
        <v>6</v>
      </c>
      <c r="H11" s="21" t="s">
        <v>7</v>
      </c>
      <c r="I11" s="20" t="s">
        <v>9</v>
      </c>
    </row>
    <row r="12" spans="2:9" ht="18">
      <c r="B12" s="2">
        <v>1</v>
      </c>
      <c r="C12" s="15" t="s">
        <v>33</v>
      </c>
      <c r="D12" s="15"/>
      <c r="E12" s="15"/>
      <c r="F12" s="7"/>
      <c r="G12" s="7"/>
      <c r="H12" s="8"/>
      <c r="I12" s="8"/>
    </row>
    <row r="13" spans="2:9">
      <c r="B13" s="39" t="s">
        <v>28</v>
      </c>
      <c r="C13" s="57" t="s">
        <v>17</v>
      </c>
      <c r="D13" s="29" t="s">
        <v>26</v>
      </c>
      <c r="E13" s="22" t="s">
        <v>14</v>
      </c>
      <c r="F13" s="30">
        <v>6</v>
      </c>
      <c r="G13" s="30">
        <v>1</v>
      </c>
      <c r="H13" s="31">
        <v>600</v>
      </c>
      <c r="I13" s="31">
        <f>F13*G13*H13</f>
        <v>3600</v>
      </c>
    </row>
    <row r="14" spans="2:9">
      <c r="B14" s="40"/>
      <c r="C14" s="58"/>
      <c r="D14" s="29" t="s">
        <v>20</v>
      </c>
      <c r="E14" s="22" t="s">
        <v>14</v>
      </c>
      <c r="F14" s="30">
        <v>6</v>
      </c>
      <c r="G14" s="30">
        <v>1</v>
      </c>
      <c r="H14" s="31">
        <v>600</v>
      </c>
      <c r="I14" s="31">
        <f t="shared" ref="I14:I26" si="0">F14*G14*H14</f>
        <v>3600</v>
      </c>
    </row>
    <row r="15" spans="2:9">
      <c r="B15" s="41"/>
      <c r="C15" s="59"/>
      <c r="D15" s="29" t="s">
        <v>48</v>
      </c>
      <c r="E15" s="22" t="s">
        <v>14</v>
      </c>
      <c r="F15" s="30">
        <v>3</v>
      </c>
      <c r="G15" s="30">
        <v>1</v>
      </c>
      <c r="H15" s="31">
        <v>600</v>
      </c>
      <c r="I15" s="31">
        <f t="shared" si="0"/>
        <v>1800</v>
      </c>
    </row>
    <row r="16" spans="2:9">
      <c r="B16" s="33" t="s">
        <v>24</v>
      </c>
      <c r="C16" s="32" t="s">
        <v>18</v>
      </c>
      <c r="D16" s="32" t="s">
        <v>19</v>
      </c>
      <c r="E16" s="22" t="s">
        <v>14</v>
      </c>
      <c r="F16" s="30">
        <v>4</v>
      </c>
      <c r="G16" s="30">
        <v>3</v>
      </c>
      <c r="H16" s="31">
        <v>600</v>
      </c>
      <c r="I16" s="31">
        <f t="shared" si="0"/>
        <v>7200</v>
      </c>
    </row>
    <row r="17" spans="2:9">
      <c r="B17" s="52" t="s">
        <v>25</v>
      </c>
      <c r="C17" s="53" t="s">
        <v>21</v>
      </c>
      <c r="D17" s="29" t="s">
        <v>22</v>
      </c>
      <c r="E17" s="22" t="s">
        <v>14</v>
      </c>
      <c r="F17" s="30">
        <v>4</v>
      </c>
      <c r="G17" s="30">
        <v>1</v>
      </c>
      <c r="H17" s="31">
        <v>600</v>
      </c>
      <c r="I17" s="31">
        <f t="shared" si="0"/>
        <v>2400</v>
      </c>
    </row>
    <row r="18" spans="2:9">
      <c r="B18" s="52"/>
      <c r="C18" s="53"/>
      <c r="D18" s="29" t="s">
        <v>23</v>
      </c>
      <c r="E18" s="22" t="s">
        <v>14</v>
      </c>
      <c r="F18" s="30">
        <v>4</v>
      </c>
      <c r="G18" s="30">
        <v>2</v>
      </c>
      <c r="H18" s="31">
        <v>600</v>
      </c>
      <c r="I18" s="31">
        <f t="shared" si="0"/>
        <v>4800</v>
      </c>
    </row>
    <row r="19" spans="2:9">
      <c r="B19" s="39" t="s">
        <v>29</v>
      </c>
      <c r="C19" s="55" t="s">
        <v>45</v>
      </c>
      <c r="D19" s="29" t="s">
        <v>49</v>
      </c>
      <c r="E19" s="22" t="s">
        <v>14</v>
      </c>
      <c r="F19" s="30">
        <v>2</v>
      </c>
      <c r="G19" s="30">
        <v>1</v>
      </c>
      <c r="H19" s="31">
        <v>500</v>
      </c>
      <c r="I19" s="31">
        <f t="shared" si="0"/>
        <v>1000</v>
      </c>
    </row>
    <row r="20" spans="2:9">
      <c r="B20" s="40"/>
      <c r="C20" s="56"/>
      <c r="D20" s="29" t="s">
        <v>34</v>
      </c>
      <c r="E20" s="22" t="s">
        <v>35</v>
      </c>
      <c r="F20" s="30">
        <v>30</v>
      </c>
      <c r="G20" s="30">
        <v>1</v>
      </c>
      <c r="H20" s="31">
        <v>10</v>
      </c>
      <c r="I20" s="31">
        <f t="shared" si="0"/>
        <v>300</v>
      </c>
    </row>
    <row r="21" spans="2:9">
      <c r="B21" s="40"/>
      <c r="C21" s="56"/>
      <c r="D21" s="29" t="s">
        <v>36</v>
      </c>
      <c r="E21" s="22" t="s">
        <v>37</v>
      </c>
      <c r="F21" s="30">
        <v>1</v>
      </c>
      <c r="G21" s="30">
        <v>1</v>
      </c>
      <c r="H21" s="31">
        <v>150</v>
      </c>
      <c r="I21" s="31">
        <f t="shared" si="0"/>
        <v>150</v>
      </c>
    </row>
    <row r="22" spans="2:9">
      <c r="B22" s="40"/>
      <c r="C22" s="56"/>
      <c r="D22" s="29" t="s">
        <v>38</v>
      </c>
      <c r="E22" s="22" t="s">
        <v>39</v>
      </c>
      <c r="F22" s="30">
        <v>1</v>
      </c>
      <c r="G22" s="30">
        <v>1</v>
      </c>
      <c r="H22" s="31">
        <v>300</v>
      </c>
      <c r="I22" s="31">
        <f t="shared" si="0"/>
        <v>300</v>
      </c>
    </row>
    <row r="23" spans="2:9">
      <c r="B23" s="40"/>
      <c r="C23" s="56"/>
      <c r="D23" s="29" t="s">
        <v>40</v>
      </c>
      <c r="E23" s="22" t="s">
        <v>41</v>
      </c>
      <c r="F23" s="30">
        <v>2</v>
      </c>
      <c r="G23" s="30">
        <v>1</v>
      </c>
      <c r="H23" s="31">
        <v>100</v>
      </c>
      <c r="I23" s="31">
        <f t="shared" si="0"/>
        <v>200</v>
      </c>
    </row>
    <row r="24" spans="2:9">
      <c r="B24" s="52" t="s">
        <v>30</v>
      </c>
      <c r="C24" s="53" t="s">
        <v>46</v>
      </c>
      <c r="D24" s="29" t="s">
        <v>47</v>
      </c>
      <c r="E24" s="22" t="s">
        <v>42</v>
      </c>
      <c r="F24" s="30">
        <v>2</v>
      </c>
      <c r="G24" s="30">
        <v>1</v>
      </c>
      <c r="H24" s="31">
        <v>1000</v>
      </c>
      <c r="I24" s="31">
        <f t="shared" si="0"/>
        <v>2000</v>
      </c>
    </row>
    <row r="25" spans="2:9">
      <c r="B25" s="52"/>
      <c r="C25" s="53"/>
      <c r="D25" s="29" t="s">
        <v>43</v>
      </c>
      <c r="E25" s="22" t="s">
        <v>42</v>
      </c>
      <c r="F25" s="30">
        <v>4</v>
      </c>
      <c r="G25" s="30">
        <v>1</v>
      </c>
      <c r="H25" s="31">
        <v>1200</v>
      </c>
      <c r="I25" s="31">
        <f t="shared" si="0"/>
        <v>4800</v>
      </c>
    </row>
    <row r="26" spans="2:9">
      <c r="B26" s="37" t="s">
        <v>32</v>
      </c>
      <c r="C26" s="38" t="s">
        <v>31</v>
      </c>
      <c r="D26" s="29"/>
      <c r="E26" s="22" t="s">
        <v>44</v>
      </c>
      <c r="F26" s="30">
        <v>1</v>
      </c>
      <c r="G26" s="30">
        <v>1</v>
      </c>
      <c r="H26" s="31">
        <v>3900</v>
      </c>
      <c r="I26" s="31">
        <f t="shared" si="0"/>
        <v>3900</v>
      </c>
    </row>
    <row r="27" spans="2:9">
      <c r="B27" s="54" t="s">
        <v>8</v>
      </c>
      <c r="C27" s="54"/>
      <c r="D27" s="54"/>
      <c r="E27" s="54"/>
      <c r="F27" s="54"/>
      <c r="G27" s="54"/>
      <c r="H27" s="54"/>
      <c r="I27" s="6">
        <f>SUM(I13:I26)</f>
        <v>36050</v>
      </c>
    </row>
    <row r="28" spans="2:9" ht="18">
      <c r="B28" s="25">
        <v>2</v>
      </c>
      <c r="C28" s="35" t="s">
        <v>15</v>
      </c>
      <c r="D28" s="36">
        <v>6.7686999999999997E-2</v>
      </c>
      <c r="E28" s="42"/>
      <c r="F28" s="43"/>
      <c r="G28" s="43"/>
      <c r="H28" s="44"/>
      <c r="I28" s="6">
        <f>I27*D28</f>
        <v>2440.1163499999998</v>
      </c>
    </row>
    <row r="29" spans="2:9" ht="18">
      <c r="B29" s="48" t="s">
        <v>16</v>
      </c>
      <c r="C29" s="48"/>
      <c r="D29" s="48"/>
      <c r="E29" s="45"/>
      <c r="F29" s="46"/>
      <c r="G29" s="46"/>
      <c r="H29" s="47"/>
      <c r="I29" s="6">
        <f>I27+I28</f>
        <v>38490.116349999997</v>
      </c>
    </row>
  </sheetData>
  <mergeCells count="15">
    <mergeCell ref="C13:C15"/>
    <mergeCell ref="B19:B23"/>
    <mergeCell ref="E28:H28"/>
    <mergeCell ref="E29:H29"/>
    <mergeCell ref="B29:D29"/>
    <mergeCell ref="B2:D2"/>
    <mergeCell ref="B10:E10"/>
    <mergeCell ref="F10:I10"/>
    <mergeCell ref="B17:B18"/>
    <mergeCell ref="C17:C18"/>
    <mergeCell ref="B27:H27"/>
    <mergeCell ref="B24:B25"/>
    <mergeCell ref="C24:C25"/>
    <mergeCell ref="C19:C23"/>
    <mergeCell ref="B13:B1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报价明细 (2)</vt:lpstr>
      <vt:lpstr>'报价明细 (2)'!Print_Area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HedyHe</cp:lastModifiedBy>
  <cp:lastPrinted>2019-12-02T09:52:58Z</cp:lastPrinted>
  <dcterms:created xsi:type="dcterms:W3CDTF">2014-02-12T08:04:00Z</dcterms:created>
  <dcterms:modified xsi:type="dcterms:W3CDTF">2019-12-24T08:39:46Z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