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麦田\赛诺菲\妇科产业学术会议展台0503\"/>
    </mc:Choice>
  </mc:AlternateContent>
  <xr:revisionPtr revIDLastSave="0" documentId="13_ncr:1_{C00B239B-D02E-4FD1-998E-AB1D8FD40AE9}" xr6:coauthVersionLast="43" xr6:coauthVersionMax="43" xr10:uidLastSave="{00000000-0000-0000-0000-000000000000}"/>
  <bookViews>
    <workbookView xWindow="-120" yWindow="-120" windowWidth="38640" windowHeight="15840" xr2:uid="{00000000-000D-0000-FFFF-FFFF00000000}"/>
  </bookViews>
  <sheets>
    <sheet name="展台报价" sheetId="4" r:id="rId1"/>
  </sheets>
  <calcPr calcId="18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4" l="1"/>
  <c r="J28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1" i="4"/>
  <c r="J52" i="4"/>
  <c r="J54" i="4"/>
  <c r="J55" i="4"/>
  <c r="J58" i="4"/>
  <c r="J60" i="4"/>
  <c r="J61" i="4"/>
  <c r="J63" i="4"/>
  <c r="J64" i="4"/>
  <c r="J66" i="4"/>
  <c r="J67" i="4"/>
  <c r="J70" i="4"/>
  <c r="J72" i="4"/>
  <c r="J73" i="4"/>
  <c r="J74" i="4"/>
  <c r="J76" i="4"/>
  <c r="J77" i="4"/>
  <c r="J78" i="4"/>
  <c r="J79" i="4"/>
  <c r="J82" i="4"/>
  <c r="J84" i="4"/>
  <c r="J85" i="4"/>
  <c r="J86" i="4"/>
  <c r="J87" i="4"/>
  <c r="J88" i="4"/>
  <c r="J90" i="4"/>
  <c r="J91" i="4"/>
  <c r="J92" i="4"/>
  <c r="J93" i="4"/>
  <c r="J94" i="4"/>
  <c r="J95" i="4"/>
  <c r="J96" i="4"/>
  <c r="J97" i="4"/>
  <c r="J98" i="4"/>
  <c r="J100" i="4"/>
  <c r="D18" i="4"/>
  <c r="D16" i="4"/>
  <c r="C80" i="4"/>
  <c r="C75" i="4"/>
  <c r="C71" i="4"/>
  <c r="D13" i="4"/>
  <c r="C68" i="4"/>
  <c r="D12" i="4"/>
  <c r="C65" i="4"/>
  <c r="D11" i="4"/>
  <c r="C62" i="4"/>
  <c r="D10" i="4"/>
  <c r="C59" i="4"/>
  <c r="D9" i="4"/>
  <c r="C56" i="4"/>
  <c r="D8" i="4"/>
  <c r="C29" i="4"/>
  <c r="D5" i="4"/>
  <c r="C26" i="4"/>
  <c r="D22" i="4"/>
  <c r="D7" i="4"/>
  <c r="D14" i="4"/>
  <c r="D6" i="4"/>
  <c r="D15" i="4"/>
  <c r="D17" i="4"/>
  <c r="J102" i="4"/>
  <c r="D20" i="4"/>
  <c r="J104" i="4"/>
  <c r="D21" i="4"/>
  <c r="D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25" authorId="1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25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<sst xmlns="http://schemas.openxmlformats.org/spreadsheetml/2006/main" count="235" uniqueCount="167">
  <si>
    <t>会议活动策划 Meeting\Event Design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</si>
  <si>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</si>
  <si>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</si>
  <si>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</si>
  <si>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</si>
  <si>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</si>
  <si>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</si>
  <si>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</si>
  <si>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</si>
  <si>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</si>
  <si>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</si>
  <si>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</si>
  <si>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</si>
  <si>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视频文件制作  Opening/Introduction Video Production</t>
    <phoneticPr fontId="4" type="noConversion"/>
  </si>
  <si>
    <t>对于活动支持或项目执行上人员收费（天）project management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</si>
  <si>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</si>
  <si>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</si>
  <si>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</si>
  <si>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</si>
  <si>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</si>
  <si>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</si>
  <si>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</si>
  <si>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</si>
  <si>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</si>
  <si>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</si>
  <si>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2-1</t>
    <phoneticPr fontId="4" type="noConversion"/>
  </si>
  <si>
    <t>7-1</t>
    <phoneticPr fontId="4" type="noConversion"/>
  </si>
  <si>
    <t>8-1</t>
    <phoneticPr fontId="4" type="noConversion"/>
  </si>
  <si>
    <t>Total</t>
    <phoneticPr fontId="3" type="noConversion"/>
  </si>
  <si>
    <t>10-1</t>
    <phoneticPr fontId="4" type="noConversion"/>
  </si>
  <si>
    <t>Total</t>
    <phoneticPr fontId="1" type="noConversion"/>
  </si>
  <si>
    <t>Total Amount</t>
    <phoneticPr fontId="1" type="noConversion"/>
  </si>
  <si>
    <t>其他</t>
  </si>
  <si>
    <t>其他 Others</t>
  </si>
  <si>
    <t>游戏设备制作及租赁 Equipment Rents</t>
  </si>
  <si>
    <t>2-2</t>
  </si>
  <si>
    <t>2-4</t>
  </si>
  <si>
    <t>2-5</t>
  </si>
  <si>
    <t>2-6</t>
  </si>
  <si>
    <t>2-7</t>
  </si>
  <si>
    <t xml:space="preserve">项目经理 </t>
    <phoneticPr fontId="1" type="noConversion"/>
  </si>
  <si>
    <t>税 Tax</t>
    <phoneticPr fontId="1" type="noConversion"/>
  </si>
  <si>
    <t>平米</t>
    <phoneticPr fontId="1" type="noConversion"/>
  </si>
  <si>
    <t>人/天</t>
    <phoneticPr fontId="1" type="noConversion"/>
  </si>
  <si>
    <t>当地运输费</t>
    <phoneticPr fontId="1" type="noConversion"/>
  </si>
  <si>
    <t>人工（上）</t>
    <phoneticPr fontId="1" type="noConversion"/>
  </si>
  <si>
    <t>2-9</t>
  </si>
  <si>
    <t>2-10</t>
  </si>
  <si>
    <t>2-11</t>
  </si>
  <si>
    <t>2-13</t>
  </si>
  <si>
    <t>2-14</t>
  </si>
  <si>
    <t>2-15</t>
  </si>
  <si>
    <t>2-17</t>
  </si>
  <si>
    <t>吧椅</t>
  </si>
  <si>
    <t>项</t>
    <phoneticPr fontId="1" type="noConversion"/>
  </si>
  <si>
    <t>延米</t>
    <phoneticPr fontId="1" type="noConversion"/>
  </si>
  <si>
    <t>组</t>
    <phoneticPr fontId="1" type="noConversion"/>
  </si>
  <si>
    <t>支</t>
    <phoneticPr fontId="1" type="noConversion"/>
  </si>
  <si>
    <t>把</t>
    <phoneticPr fontId="1" type="noConversion"/>
  </si>
  <si>
    <t>材质
Material</t>
    <phoneticPr fontId="1" type="noConversion"/>
  </si>
  <si>
    <t>宝丽布</t>
    <phoneticPr fontId="1" type="noConversion"/>
  </si>
  <si>
    <t>不锈钢封边</t>
    <phoneticPr fontId="1" type="noConversion"/>
  </si>
  <si>
    <t>苯板立体雕刻字</t>
    <phoneticPr fontId="1" type="noConversion"/>
  </si>
  <si>
    <t>套</t>
    <phoneticPr fontId="1" type="noConversion"/>
  </si>
  <si>
    <t>11-1</t>
    <phoneticPr fontId="1" type="noConversion"/>
  </si>
  <si>
    <t>个</t>
    <phoneticPr fontId="1" type="noConversion"/>
  </si>
  <si>
    <t>logo立体字</t>
    <phoneticPr fontId="1" type="noConversion"/>
  </si>
  <si>
    <t>台</t>
    <phoneticPr fontId="1" type="noConversion"/>
  </si>
  <si>
    <t>11-3</t>
  </si>
  <si>
    <t>住宿</t>
    <phoneticPr fontId="1" type="noConversion"/>
  </si>
  <si>
    <t>展台搭建制作 Back Drop</t>
    <phoneticPr fontId="1" type="noConversion"/>
  </si>
  <si>
    <t>插座及接线板</t>
    <phoneticPr fontId="1" type="noConversion"/>
  </si>
  <si>
    <t>饮用水</t>
    <phoneticPr fontId="1" type="noConversion"/>
  </si>
  <si>
    <t>桶</t>
    <phoneticPr fontId="1" type="noConversion"/>
  </si>
  <si>
    <t>展台3D设计及平面尺寸图</t>
    <phoneticPr fontId="1" type="noConversion"/>
  </si>
  <si>
    <t>电工</t>
    <phoneticPr fontId="1" type="noConversion"/>
  </si>
  <si>
    <t>地面保护</t>
    <phoneticPr fontId="4" type="noConversion"/>
  </si>
  <si>
    <t>地台</t>
    <phoneticPr fontId="4" type="noConversion"/>
  </si>
  <si>
    <t>地台封边</t>
    <phoneticPr fontId="4" type="noConversion"/>
  </si>
  <si>
    <t>大白灯</t>
    <phoneticPr fontId="4" type="noConversion"/>
  </si>
  <si>
    <t>电箱及线材</t>
    <phoneticPr fontId="4" type="noConversion"/>
  </si>
  <si>
    <t>SA Rate Card Price</t>
  </si>
  <si>
    <t>金属结构，表面铺双层12厘多层板</t>
    <phoneticPr fontId="1" type="noConversion"/>
  </si>
  <si>
    <t>其他</t>
    <phoneticPr fontId="4" type="noConversion"/>
  </si>
  <si>
    <t>2-3</t>
  </si>
  <si>
    <t>2-8</t>
  </si>
  <si>
    <t>2-12</t>
  </si>
  <si>
    <t>2-18</t>
  </si>
  <si>
    <t>等离子电视50寸</t>
    <phoneticPr fontId="1" type="noConversion"/>
  </si>
  <si>
    <t>合计</t>
    <phoneticPr fontId="1" type="noConversion"/>
  </si>
  <si>
    <t>顶部结构</t>
    <phoneticPr fontId="1" type="noConversion"/>
  </si>
  <si>
    <t>接待台</t>
    <phoneticPr fontId="4" type="noConversion"/>
  </si>
  <si>
    <t>洽谈桌椅</t>
    <phoneticPr fontId="1" type="noConversion"/>
  </si>
  <si>
    <t>6-1</t>
    <phoneticPr fontId="4" type="noConversion"/>
  </si>
  <si>
    <t>通讯、交通费、餐费</t>
    <phoneticPr fontId="1" type="noConversion"/>
  </si>
  <si>
    <t>1-1</t>
    <phoneticPr fontId="4" type="noConversion"/>
  </si>
  <si>
    <t>优惠价</t>
    <phoneticPr fontId="4" type="noConversion"/>
  </si>
  <si>
    <t>异形铁质框架</t>
    <phoneticPr fontId="1" type="noConversion"/>
  </si>
  <si>
    <t>储藏室结构</t>
    <phoneticPr fontId="4" type="noConversion"/>
  </si>
  <si>
    <t>灯箱</t>
    <phoneticPr fontId="4" type="noConversion"/>
  </si>
  <si>
    <t>组</t>
    <phoneticPr fontId="4" type="noConversion"/>
  </si>
  <si>
    <t>亚克力灯箱、木结构油漆饰面</t>
    <phoneticPr fontId="4" type="noConversion"/>
  </si>
  <si>
    <t>个</t>
    <phoneticPr fontId="4" type="noConversion"/>
  </si>
  <si>
    <t>次</t>
    <phoneticPr fontId="1" type="noConversion"/>
  </si>
  <si>
    <t>一次性纸杯</t>
    <phoneticPr fontId="4" type="noConversion"/>
  </si>
  <si>
    <t>特装管理费</t>
    <phoneticPr fontId="4" type="noConversion"/>
  </si>
  <si>
    <t>施工证</t>
    <phoneticPr fontId="4" type="noConversion"/>
  </si>
  <si>
    <t>人</t>
    <phoneticPr fontId="1" type="noConversion"/>
  </si>
  <si>
    <t>车证</t>
    <phoneticPr fontId="4" type="noConversion"/>
  </si>
  <si>
    <t>展期照明用电</t>
    <phoneticPr fontId="4" type="noConversion"/>
  </si>
  <si>
    <t>非展期用电（搭建临时用电）</t>
    <phoneticPr fontId="4" type="noConversion"/>
  </si>
  <si>
    <t>证</t>
    <phoneticPr fontId="4" type="noConversion"/>
  </si>
  <si>
    <t>展期</t>
    <phoneticPr fontId="4" type="noConversion"/>
  </si>
  <si>
    <t>处</t>
    <phoneticPr fontId="4" type="noConversion"/>
  </si>
  <si>
    <t>服务费</t>
    <phoneticPr fontId="4" type="noConversion"/>
  </si>
  <si>
    <t>Total</t>
    <phoneticPr fontId="4" type="noConversion"/>
  </si>
  <si>
    <t>场馆费用</t>
    <phoneticPr fontId="4" type="noConversion"/>
  </si>
  <si>
    <t>Quotation
最终报价</t>
    <phoneticPr fontId="1" type="noConversion"/>
  </si>
  <si>
    <t>优惠价</t>
    <phoneticPr fontId="1" type="noConversion"/>
  </si>
  <si>
    <t>其他</t>
    <phoneticPr fontId="1" type="noConversion"/>
  </si>
  <si>
    <t>工厂-酒店运输费</t>
    <phoneticPr fontId="4" type="noConversion"/>
  </si>
  <si>
    <t>2019中国妇产科学术会议展台报价</t>
    <phoneticPr fontId="1" type="noConversion"/>
  </si>
  <si>
    <t>上海麦田公共关系咨询有限公司</t>
    <phoneticPr fontId="1" type="noConversion"/>
  </si>
  <si>
    <t>6m*6m</t>
    <phoneticPr fontId="4" type="noConversion"/>
  </si>
  <si>
    <t>白色PVC地胶</t>
    <phoneticPr fontId="4" type="noConversion"/>
  </si>
  <si>
    <t>阻燃网眼布</t>
    <phoneticPr fontId="4" type="noConversion"/>
  </si>
  <si>
    <t>钢木结构、防火涂料、写真饰面</t>
    <phoneticPr fontId="4" type="noConversion"/>
  </si>
  <si>
    <t>金属配件、支撑结构</t>
    <phoneticPr fontId="4" type="noConversion"/>
  </si>
  <si>
    <t>木结构油漆</t>
    <phoneticPr fontId="1" type="noConversion"/>
  </si>
  <si>
    <t>2m*0.5m*1mH</t>
    <phoneticPr fontId="1" type="noConversion"/>
  </si>
  <si>
    <t>每套配1个茶几4把椅子</t>
    <phoneticPr fontId="4" type="noConversion"/>
  </si>
  <si>
    <t>往返差旅</t>
    <phoneticPr fontId="4" type="noConversion"/>
  </si>
  <si>
    <t>项</t>
    <phoneticPr fontId="4" type="noConversion"/>
  </si>
  <si>
    <t>饮水机</t>
    <phoneticPr fontId="4" type="noConversion"/>
  </si>
  <si>
    <t>2-16</t>
  </si>
  <si>
    <t>特装展台卫生费</t>
    <phoneticPr fontId="4" type="noConversion"/>
  </si>
  <si>
    <t>220V/16A</t>
    <phoneticPr fontId="4" type="noConversion"/>
  </si>
  <si>
    <t>13-1-1</t>
    <phoneticPr fontId="4" type="noConversion"/>
  </si>
  <si>
    <t>13-1-2</t>
  </si>
  <si>
    <t>13-1-3</t>
  </si>
  <si>
    <t>13-1-4</t>
  </si>
  <si>
    <t>13-2-1</t>
    <phoneticPr fontId="4" type="noConversion"/>
  </si>
  <si>
    <t>13-2-2</t>
  </si>
  <si>
    <t>13-2-3</t>
  </si>
  <si>
    <t>13-2-4</t>
  </si>
  <si>
    <t>13-2-5</t>
  </si>
  <si>
    <t>13-2-6</t>
  </si>
  <si>
    <t>支撑结构</t>
  </si>
  <si>
    <t>钢木结构、双面亚克力灯箱</t>
  </si>
  <si>
    <t>金属支撑结构</t>
    <phoneticPr fontId="4" type="noConversion"/>
  </si>
  <si>
    <t>水吧台</t>
    <phoneticPr fontId="1" type="noConversion"/>
  </si>
  <si>
    <t>2-19</t>
  </si>
  <si>
    <t>10-2</t>
    <phoneticPr fontId="1" type="noConversion"/>
  </si>
  <si>
    <t>11-4</t>
  </si>
  <si>
    <t>9.5m*2.4m</t>
    <phoneticPr fontId="4" type="noConversion"/>
  </si>
  <si>
    <t>项目执行专员</t>
    <phoneticPr fontId="1" type="noConversion"/>
  </si>
  <si>
    <t>易拉宝</t>
    <phoneticPr fontId="1" type="noConversion"/>
  </si>
  <si>
    <t>3-1</t>
    <phoneticPr fontId="1" type="noConversion"/>
  </si>
  <si>
    <t>1.2m*2m</t>
    <phoneticPr fontId="1" type="noConversion"/>
  </si>
  <si>
    <t>4-1</t>
    <phoneticPr fontId="1" type="noConversion"/>
  </si>
  <si>
    <t>手册</t>
    <phoneticPr fontId="1" type="noConversion"/>
  </si>
  <si>
    <t>20P、封面封底250g铜版纸、覆哑膜；
内页157g铜版纸、、不覆膜；双面印刷</t>
    <phoneticPr fontId="1" type="noConversion"/>
  </si>
  <si>
    <t>A4</t>
    <phoneticPr fontId="1" type="noConversion"/>
  </si>
  <si>
    <t>合计</t>
    <phoneticPr fontId="4" type="noConversion"/>
  </si>
  <si>
    <t>场馆相关费用</t>
  </si>
  <si>
    <t>场馆相关费用</t>
    <phoneticPr fontId="1" type="noConversion"/>
  </si>
  <si>
    <t>1.6m*0.4m*0.85mH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</si>
</sst>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#,##0.00_ ;[Red]\-#,##0.00\ "/>
    <numFmt numFmtId="180" formatCode="0.000%"/>
    <numFmt numFmtId="181" formatCode="0.0000%"/>
  </numFmts>
  <fonts count="5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sz val="12"/>
      <color indexed="10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indexed="9"/>
      <name val="Arial"/>
      <family val="2"/>
    </font>
    <font>
      <b/>
      <sz val="14"/>
      <color rgb="FFFF0000"/>
      <name val="微软雅黑"/>
      <family val="2"/>
      <charset val="134"/>
    </font>
    <font>
      <b/>
      <sz val="18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/>
  </cellStyleXfs>
  <cellXfs count="193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right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left"/>
    </xf>
    <xf numFmtId="177" fontId="29" fillId="27" borderId="0" xfId="0" applyNumberFormat="1" applyFont="1" applyFill="1" applyAlignment="1">
      <alignment horizontal="right" vertical="center"/>
    </xf>
    <xf numFmtId="49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 wrapText="1"/>
    </xf>
    <xf numFmtId="0" fontId="32" fillId="0" borderId="1" xfId="34" applyFont="1" applyBorder="1" applyAlignment="1">
      <alignment horizontal="left" vertical="center"/>
    </xf>
    <xf numFmtId="49" fontId="29" fillId="0" borderId="1" xfId="34" applyNumberFormat="1" applyFont="1" applyBorder="1" applyAlignment="1">
      <alignment horizontal="center" vertical="center"/>
    </xf>
    <xf numFmtId="0" fontId="29" fillId="0" borderId="1" xfId="34" applyFont="1" applyBorder="1" applyAlignment="1">
      <alignment horizontal="right" vertical="center"/>
    </xf>
    <xf numFmtId="43" fontId="29" fillId="28" borderId="1" xfId="63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Alignment="1">
      <alignment horizontal="left"/>
    </xf>
    <xf numFmtId="177" fontId="29" fillId="27" borderId="0" xfId="34" applyNumberFormat="1" applyFont="1" applyFill="1" applyAlignment="1">
      <alignment horizontal="right" vertical="center"/>
    </xf>
    <xf numFmtId="0" fontId="29" fillId="28" borderId="1" xfId="34" applyFont="1" applyFill="1" applyBorder="1" applyAlignment="1">
      <alignment horizontal="right" vertical="center"/>
    </xf>
    <xf numFmtId="0" fontId="32" fillId="28" borderId="1" xfId="34" applyFont="1" applyFill="1" applyBorder="1" applyAlignment="1">
      <alignment horizontal="left" vertical="center"/>
    </xf>
    <xf numFmtId="0" fontId="29" fillId="28" borderId="1" xfId="34" applyFont="1" applyFill="1" applyBorder="1" applyAlignment="1">
      <alignment horizontal="left" vertical="center"/>
    </xf>
    <xf numFmtId="0" fontId="34" fillId="27" borderId="0" xfId="0" applyFont="1" applyFill="1" applyAlignment="1">
      <alignment horizontal="left"/>
    </xf>
    <xf numFmtId="177" fontId="35" fillId="27" borderId="0" xfId="0" applyNumberFormat="1" applyFont="1" applyFill="1" applyAlignment="1">
      <alignment horizontal="right" vertical="center"/>
    </xf>
    <xf numFmtId="0" fontId="32" fillId="28" borderId="1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wrapText="1"/>
    </xf>
    <xf numFmtId="0" fontId="29" fillId="28" borderId="1" xfId="0" applyFont="1" applyFill="1" applyBorder="1" applyAlignment="1">
      <alignment horizontal="right" vertical="center"/>
    </xf>
    <xf numFmtId="0" fontId="29" fillId="28" borderId="1" xfId="0" applyFont="1" applyFill="1" applyBorder="1" applyAlignment="1">
      <alignment horizontal="left"/>
    </xf>
    <xf numFmtId="49" fontId="32" fillId="28" borderId="1" xfId="0" applyNumberFormat="1" applyFont="1" applyFill="1" applyBorder="1" applyAlignment="1">
      <alignment horizontal="center" vertical="center"/>
    </xf>
    <xf numFmtId="0" fontId="29" fillId="28" borderId="1" xfId="0" applyFont="1" applyFill="1" applyBorder="1"/>
    <xf numFmtId="0" fontId="36" fillId="27" borderId="12" xfId="0" applyFont="1" applyFill="1" applyBorder="1" applyAlignment="1">
      <alignment horizontal="center" vertical="center"/>
    </xf>
    <xf numFmtId="0" fontId="29" fillId="28" borderId="1" xfId="0" applyFont="1" applyFill="1" applyBorder="1" applyAlignment="1">
      <alignment horizontal="left" vertical="center"/>
    </xf>
    <xf numFmtId="43" fontId="31" fillId="27" borderId="0" xfId="0" applyNumberFormat="1" applyFont="1" applyFill="1" applyAlignment="1">
      <alignment horizontal="left"/>
    </xf>
    <xf numFmtId="0" fontId="29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43" fontId="40" fillId="0" borderId="0" xfId="62" applyNumberFormat="1" applyFont="1"/>
    <xf numFmtId="49" fontId="29" fillId="28" borderId="11" xfId="34" applyNumberFormat="1" applyFont="1" applyFill="1" applyBorder="1" applyAlignment="1">
      <alignment horizontal="center" vertical="center"/>
    </xf>
    <xf numFmtId="0" fontId="29" fillId="28" borderId="13" xfId="34" applyFont="1" applyFill="1" applyBorder="1" applyAlignment="1">
      <alignment horizontal="left" vertical="center"/>
    </xf>
    <xf numFmtId="0" fontId="32" fillId="28" borderId="14" xfId="0" applyFont="1" applyFill="1" applyBorder="1" applyAlignment="1">
      <alignment horizontal="left" vertical="center"/>
    </xf>
    <xf numFmtId="181" fontId="31" fillId="27" borderId="0" xfId="0" applyNumberFormat="1" applyFont="1" applyFill="1" applyAlignment="1">
      <alignment horizontal="left"/>
    </xf>
    <xf numFmtId="0" fontId="41" fillId="0" borderId="0" xfId="0" applyFont="1"/>
    <xf numFmtId="49" fontId="42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left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vertical="center"/>
    </xf>
    <xf numFmtId="2" fontId="29" fillId="0" borderId="1" xfId="64" applyNumberFormat="1" applyFont="1" applyBorder="1" applyAlignment="1">
      <alignment horizontal="left" wrapText="1" shrinkToFit="1"/>
    </xf>
    <xf numFmtId="0" fontId="29" fillId="0" borderId="1" xfId="64" applyFont="1" applyBorder="1" applyAlignment="1">
      <alignment horizontal="left" wrapText="1"/>
    </xf>
    <xf numFmtId="43" fontId="29" fillId="0" borderId="1" xfId="63" applyFont="1" applyBorder="1" applyAlignment="1">
      <alignment horizontal="right" vertical="center" wrapText="1"/>
    </xf>
    <xf numFmtId="0" fontId="29" fillId="0" borderId="1" xfId="64" applyFont="1" applyBorder="1" applyAlignment="1">
      <alignment horizontal="justify" vertical="center" wrapText="1"/>
    </xf>
    <xf numFmtId="0" fontId="31" fillId="32" borderId="1" xfId="34" applyFont="1" applyFill="1" applyBorder="1" applyAlignment="1">
      <alignment horizontal="center" vertical="center"/>
    </xf>
    <xf numFmtId="2" fontId="29" fillId="0" borderId="1" xfId="64" applyNumberFormat="1" applyFont="1" applyBorder="1" applyAlignment="1">
      <alignment horizontal="left" vertical="center" wrapText="1" shrinkToFit="1"/>
    </xf>
    <xf numFmtId="0" fontId="29" fillId="0" borderId="1" xfId="64" applyFont="1" applyBorder="1" applyAlignment="1">
      <alignment horizontal="right" vertical="center" wrapText="1" shrinkToFit="1"/>
    </xf>
    <xf numFmtId="0" fontId="29" fillId="0" borderId="1" xfId="64" applyFont="1" applyBorder="1" applyAlignment="1">
      <alignment horizontal="left" vertical="center" wrapText="1"/>
    </xf>
    <xf numFmtId="0" fontId="29" fillId="0" borderId="1" xfId="34" applyFont="1" applyBorder="1" applyAlignment="1">
      <alignment horizontal="left"/>
    </xf>
    <xf numFmtId="0" fontId="30" fillId="25" borderId="1" xfId="0" applyFont="1" applyFill="1" applyBorder="1" applyAlignment="1">
      <alignment horizontal="center" vertical="center" wrapText="1"/>
    </xf>
    <xf numFmtId="0" fontId="29" fillId="0" borderId="1" xfId="64" applyFont="1" applyBorder="1" applyAlignment="1" applyProtection="1">
      <alignment horizontal="left" vertical="center" wrapText="1" shrinkToFit="1"/>
      <protection hidden="1"/>
    </xf>
    <xf numFmtId="0" fontId="42" fillId="28" borderId="1" xfId="0" applyFont="1" applyFill="1" applyBorder="1" applyAlignment="1">
      <alignment horizontal="left" vertical="center"/>
    </xf>
    <xf numFmtId="0" fontId="41" fillId="28" borderId="1" xfId="0" applyFont="1" applyFill="1" applyBorder="1" applyAlignment="1">
      <alignment horizontal="right" vertical="center"/>
    </xf>
    <xf numFmtId="0" fontId="0" fillId="0" borderId="1" xfId="0" applyBorder="1"/>
    <xf numFmtId="0" fontId="46" fillId="0" borderId="1" xfId="0" applyFont="1" applyBorder="1"/>
    <xf numFmtId="177" fontId="47" fillId="33" borderId="1" xfId="0" applyNumberFormat="1" applyFont="1" applyFill="1" applyBorder="1" applyAlignment="1">
      <alignment horizontal="left" vertical="center" wrapText="1"/>
    </xf>
    <xf numFmtId="0" fontId="43" fillId="28" borderId="1" xfId="0" applyFont="1" applyFill="1" applyBorder="1" applyAlignment="1">
      <alignment vertical="center" wrapText="1"/>
    </xf>
    <xf numFmtId="0" fontId="41" fillId="28" borderId="1" xfId="0" applyFont="1" applyFill="1" applyBorder="1" applyAlignment="1">
      <alignment vertical="center" wrapText="1"/>
    </xf>
    <xf numFmtId="2" fontId="29" fillId="28" borderId="1" xfId="64" applyNumberFormat="1" applyFont="1" applyFill="1" applyBorder="1" applyAlignment="1">
      <alignment horizontal="left" wrapText="1" shrinkToFit="1"/>
    </xf>
    <xf numFmtId="49" fontId="29" fillId="28" borderId="1" xfId="34" applyNumberFormat="1" applyFont="1" applyFill="1" applyBorder="1" applyAlignment="1">
      <alignment horizontal="center" vertical="center"/>
    </xf>
    <xf numFmtId="39" fontId="41" fillId="28" borderId="1" xfId="62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3" fontId="40" fillId="0" borderId="0" xfId="62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7" borderId="0" xfId="0" applyFont="1" applyFill="1" applyAlignment="1">
      <alignment horizontal="left" vertical="center"/>
    </xf>
    <xf numFmtId="0" fontId="29" fillId="31" borderId="1" xfId="64" applyFont="1" applyFill="1" applyBorder="1" applyAlignment="1" applyProtection="1">
      <alignment horizontal="left" vertical="center" wrapText="1" shrinkToFit="1"/>
      <protection hidden="1"/>
    </xf>
    <xf numFmtId="0" fontId="31" fillId="27" borderId="0" xfId="34" applyFont="1" applyFill="1" applyAlignment="1">
      <alignment horizontal="left" vertical="center"/>
    </xf>
    <xf numFmtId="0" fontId="29" fillId="28" borderId="1" xfId="0" applyFont="1" applyFill="1" applyBorder="1" applyAlignment="1">
      <alignment vertical="center"/>
    </xf>
    <xf numFmtId="0" fontId="34" fillId="27" borderId="0" xfId="0" applyFont="1" applyFill="1" applyAlignment="1">
      <alignment horizontal="left" vertical="center"/>
    </xf>
    <xf numFmtId="180" fontId="31" fillId="27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0" fontId="29" fillId="31" borderId="1" xfId="64" applyFont="1" applyFill="1" applyBorder="1" applyAlignment="1">
      <alignment horizontal="right" vertical="center" wrapText="1" shrinkToFit="1"/>
    </xf>
    <xf numFmtId="0" fontId="48" fillId="0" borderId="1" xfId="0" applyFont="1" applyBorder="1" applyAlignment="1">
      <alignment horizontal="right" wrapText="1"/>
    </xf>
    <xf numFmtId="43" fontId="48" fillId="0" borderId="1" xfId="62" applyNumberFormat="1" applyFont="1" applyBorder="1"/>
    <xf numFmtId="0" fontId="33" fillId="0" borderId="1" xfId="0" applyFont="1" applyBorder="1" applyAlignment="1">
      <alignment horizontal="left" vertical="center" wrapText="1"/>
    </xf>
    <xf numFmtId="0" fontId="29" fillId="28" borderId="1" xfId="0" applyFont="1" applyFill="1" applyBorder="1" applyAlignment="1">
      <alignment horizontal="right"/>
    </xf>
    <xf numFmtId="0" fontId="29" fillId="27" borderId="12" xfId="0" applyFont="1" applyFill="1" applyBorder="1"/>
    <xf numFmtId="0" fontId="29" fillId="27" borderId="12" xfId="34" applyFont="1" applyFill="1" applyBorder="1" applyAlignment="1"/>
    <xf numFmtId="0" fontId="35" fillId="27" borderId="12" xfId="0" applyFont="1" applyFill="1" applyBorder="1"/>
    <xf numFmtId="43" fontId="29" fillId="28" borderId="14" xfId="63" applyFont="1" applyFill="1" applyBorder="1" applyAlignment="1">
      <alignment horizontal="right" vertical="center" wrapText="1"/>
    </xf>
    <xf numFmtId="179" fontId="37" fillId="0" borderId="1" xfId="0" applyNumberFormat="1" applyFont="1" applyBorder="1" applyAlignment="1">
      <alignment horizontal="right"/>
    </xf>
    <xf numFmtId="43" fontId="29" fillId="0" borderId="1" xfId="0" applyNumberFormat="1" applyFont="1" applyBorder="1" applyAlignment="1">
      <alignment vertical="center"/>
    </xf>
    <xf numFmtId="179" fontId="29" fillId="0" borderId="1" xfId="0" applyNumberFormat="1" applyFont="1" applyBorder="1" applyAlignment="1">
      <alignment vertical="center"/>
    </xf>
    <xf numFmtId="0" fontId="0" fillId="0" borderId="19" xfId="0" applyBorder="1"/>
    <xf numFmtId="0" fontId="29" fillId="36" borderId="12" xfId="0" applyFont="1" applyFill="1" applyBorder="1" applyAlignment="1">
      <alignment horizontal="right"/>
    </xf>
    <xf numFmtId="0" fontId="31" fillId="36" borderId="13" xfId="0" applyFont="1" applyFill="1" applyBorder="1" applyAlignment="1">
      <alignment horizontal="left"/>
    </xf>
    <xf numFmtId="49" fontId="32" fillId="36" borderId="1" xfId="0" applyNumberFormat="1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left"/>
    </xf>
    <xf numFmtId="2" fontId="29" fillId="36" borderId="1" xfId="64" applyNumberFormat="1" applyFont="1" applyFill="1" applyBorder="1" applyAlignment="1">
      <alignment wrapText="1" shrinkToFit="1"/>
    </xf>
    <xf numFmtId="0" fontId="29" fillId="36" borderId="1" xfId="0" applyFont="1" applyFill="1" applyBorder="1" applyAlignment="1">
      <alignment horizontal="right"/>
    </xf>
    <xf numFmtId="43" fontId="29" fillId="36" borderId="1" xfId="63" applyFont="1" applyFill="1" applyBorder="1" applyAlignment="1">
      <alignment horizontal="right" vertical="center" wrapText="1"/>
    </xf>
    <xf numFmtId="0" fontId="0" fillId="36" borderId="1" xfId="0" applyFill="1" applyBorder="1"/>
    <xf numFmtId="0" fontId="29" fillId="36" borderId="1" xfId="0" applyFont="1" applyFill="1" applyBorder="1"/>
    <xf numFmtId="0" fontId="0" fillId="36" borderId="19" xfId="0" applyFill="1" applyBorder="1"/>
    <xf numFmtId="0" fontId="0" fillId="36" borderId="12" xfId="0" applyFill="1" applyBorder="1" applyAlignment="1">
      <alignment horizontal="center"/>
    </xf>
    <xf numFmtId="0" fontId="0" fillId="36" borderId="0" xfId="0" applyFill="1" applyAlignment="1">
      <alignment horizontal="center"/>
    </xf>
    <xf numFmtId="43" fontId="29" fillId="36" borderId="20" xfId="63" applyFont="1" applyFill="1" applyBorder="1" applyAlignment="1">
      <alignment horizontal="right" vertical="center" wrapText="1"/>
    </xf>
    <xf numFmtId="0" fontId="0" fillId="36" borderId="21" xfId="0" applyFill="1" applyBorder="1"/>
    <xf numFmtId="0" fontId="0" fillId="36" borderId="0" xfId="0" applyFill="1"/>
    <xf numFmtId="39" fontId="41" fillId="36" borderId="1" xfId="62" applyNumberFormat="1" applyFont="1" applyFill="1" applyBorder="1" applyAlignment="1">
      <alignment horizontal="left" vertical="center"/>
    </xf>
    <xf numFmtId="0" fontId="29" fillId="36" borderId="1" xfId="0" applyFont="1" applyFill="1" applyBorder="1" applyAlignment="1">
      <alignment horizontal="right" vertical="center"/>
    </xf>
    <xf numFmtId="0" fontId="0" fillId="36" borderId="1" xfId="0" applyFill="1" applyBorder="1" applyAlignment="1">
      <alignment horizontal="center"/>
    </xf>
    <xf numFmtId="49" fontId="32" fillId="36" borderId="11" xfId="0" applyNumberFormat="1" applyFont="1" applyFill="1" applyBorder="1" applyAlignment="1">
      <alignment horizontal="center" vertical="center"/>
    </xf>
    <xf numFmtId="9" fontId="31" fillId="36" borderId="13" xfId="0" applyNumberFormat="1" applyFont="1" applyFill="1" applyBorder="1" applyAlignment="1">
      <alignment horizontal="left"/>
    </xf>
    <xf numFmtId="0" fontId="29" fillId="36" borderId="13" xfId="0" applyFont="1" applyFill="1" applyBorder="1" applyAlignment="1">
      <alignment horizontal="center"/>
    </xf>
    <xf numFmtId="0" fontId="33" fillId="28" borderId="1" xfId="0" applyFont="1" applyFill="1" applyBorder="1" applyAlignment="1">
      <alignment vertical="center" wrapText="1"/>
    </xf>
    <xf numFmtId="0" fontId="29" fillId="28" borderId="1" xfId="64" applyFont="1" applyFill="1" applyBorder="1" applyAlignment="1" applyProtection="1">
      <alignment horizontal="left" vertical="center" wrapText="1" shrinkToFit="1"/>
      <protection hidden="1"/>
    </xf>
    <xf numFmtId="0" fontId="29" fillId="28" borderId="1" xfId="64" applyFont="1" applyFill="1" applyBorder="1" applyAlignment="1">
      <alignment horizontal="left" wrapText="1"/>
    </xf>
    <xf numFmtId="0" fontId="29" fillId="28" borderId="1" xfId="64" applyFont="1" applyFill="1" applyBorder="1" applyAlignment="1">
      <alignment horizontal="right" vertical="center" wrapText="1" shrinkToFit="1"/>
    </xf>
    <xf numFmtId="0" fontId="29" fillId="28" borderId="1" xfId="0" applyFont="1" applyFill="1" applyBorder="1" applyAlignment="1">
      <alignment horizontal="right" vertical="center" wrapText="1"/>
    </xf>
    <xf numFmtId="0" fontId="29" fillId="28" borderId="15" xfId="0" applyFont="1" applyFill="1" applyBorder="1" applyAlignment="1">
      <alignment horizontal="left" vertical="center"/>
    </xf>
    <xf numFmtId="0" fontId="29" fillId="28" borderId="15" xfId="0" applyFont="1" applyFill="1" applyBorder="1" applyAlignment="1">
      <alignment horizontal="right" vertical="center"/>
    </xf>
    <xf numFmtId="43" fontId="29" fillId="28" borderId="15" xfId="63" applyFont="1" applyFill="1" applyBorder="1" applyAlignment="1">
      <alignment horizontal="right" vertical="center" wrapText="1"/>
    </xf>
    <xf numFmtId="0" fontId="32" fillId="24" borderId="0" xfId="0" applyFont="1" applyFill="1" applyAlignment="1">
      <alignment vertical="center" wrapText="1"/>
    </xf>
    <xf numFmtId="179" fontId="48" fillId="0" borderId="1" xfId="0" applyNumberFormat="1" applyFont="1" applyBorder="1" applyAlignment="1">
      <alignment horizontal="right"/>
    </xf>
    <xf numFmtId="0" fontId="41" fillId="28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29" fillId="28" borderId="1" xfId="0" applyFont="1" applyFill="1" applyBorder="1" applyAlignment="1">
      <alignment vertical="center" wrapText="1"/>
    </xf>
    <xf numFmtId="0" fontId="50" fillId="28" borderId="1" xfId="34" applyFont="1" applyFill="1" applyBorder="1" applyAlignment="1">
      <alignment horizontal="right" vertical="center"/>
    </xf>
    <xf numFmtId="43" fontId="50" fillId="28" borderId="1" xfId="63" applyFont="1" applyFill="1" applyBorder="1" applyAlignment="1">
      <alignment horizontal="right" vertical="center" wrapText="1"/>
    </xf>
    <xf numFmtId="0" fontId="50" fillId="28" borderId="1" xfId="0" applyFont="1" applyFill="1" applyBorder="1" applyAlignment="1">
      <alignment vertical="center"/>
    </xf>
    <xf numFmtId="0" fontId="50" fillId="0" borderId="1" xfId="0" applyFont="1" applyBorder="1" applyAlignment="1">
      <alignment horizontal="right" vertical="center"/>
    </xf>
    <xf numFmtId="0" fontId="50" fillId="28" borderId="1" xfId="64" applyFont="1" applyFill="1" applyBorder="1" applyAlignment="1">
      <alignment horizontal="left" wrapText="1"/>
    </xf>
    <xf numFmtId="0" fontId="50" fillId="28" borderId="1" xfId="64" applyFont="1" applyFill="1" applyBorder="1" applyAlignment="1">
      <alignment horizontal="right" vertical="center" wrapText="1" shrinkToFit="1"/>
    </xf>
    <xf numFmtId="0" fontId="50" fillId="28" borderId="1" xfId="0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/>
    </xf>
    <xf numFmtId="43" fontId="33" fillId="28" borderId="1" xfId="63" applyFont="1" applyFill="1" applyBorder="1" applyAlignment="1">
      <alignment horizontal="right" vertical="center" wrapText="1"/>
    </xf>
    <xf numFmtId="0" fontId="33" fillId="28" borderId="1" xfId="0" applyFont="1" applyFill="1" applyBorder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8" fillId="0" borderId="11" xfId="0" applyFont="1" applyBorder="1" applyAlignment="1">
      <alignment horizontal="right" vertical="center"/>
    </xf>
    <xf numFmtId="0" fontId="48" fillId="0" borderId="13" xfId="0" applyFont="1" applyBorder="1" applyAlignment="1">
      <alignment horizontal="right" vertical="center"/>
    </xf>
    <xf numFmtId="0" fontId="48" fillId="0" borderId="14" xfId="0" applyFont="1" applyBorder="1" applyAlignment="1">
      <alignment horizontal="right" vertical="center"/>
    </xf>
    <xf numFmtId="178" fontId="31" fillId="27" borderId="13" xfId="0" applyNumberFormat="1" applyFont="1" applyFill="1" applyBorder="1" applyAlignment="1">
      <alignment horizontal="center"/>
    </xf>
    <xf numFmtId="178" fontId="31" fillId="27" borderId="14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1" xfId="0" applyFont="1" applyBorder="1" applyAlignment="1">
      <alignment horizontal="right"/>
    </xf>
    <xf numFmtId="0" fontId="29" fillId="0" borderId="13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right"/>
    </xf>
    <xf numFmtId="178" fontId="31" fillId="27" borderId="20" xfId="0" applyNumberFormat="1" applyFont="1" applyFill="1" applyBorder="1" applyAlignment="1">
      <alignment horizontal="center"/>
    </xf>
    <xf numFmtId="0" fontId="29" fillId="0" borderId="11" xfId="34" applyFont="1" applyBorder="1" applyAlignment="1">
      <alignment horizontal="right"/>
    </xf>
    <xf numFmtId="0" fontId="29" fillId="0" borderId="13" xfId="34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9" fillId="0" borderId="18" xfId="0" applyFont="1" applyBorder="1" applyAlignment="1">
      <alignment horizontal="right"/>
    </xf>
    <xf numFmtId="0" fontId="31" fillId="36" borderId="13" xfId="0" applyFont="1" applyFill="1" applyBorder="1" applyAlignment="1">
      <alignment horizontal="left"/>
    </xf>
    <xf numFmtId="0" fontId="29" fillId="36" borderId="12" xfId="0" applyFont="1" applyFill="1" applyBorder="1" applyAlignment="1">
      <alignment horizontal="left" vertical="center"/>
    </xf>
    <xf numFmtId="49" fontId="32" fillId="36" borderId="1" xfId="0" applyNumberFormat="1" applyFont="1" applyFill="1" applyBorder="1" applyAlignment="1">
      <alignment horizontal="right" vertical="center"/>
    </xf>
    <xf numFmtId="0" fontId="0" fillId="36" borderId="11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178" fontId="31" fillId="27" borderId="18" xfId="0" applyNumberFormat="1" applyFont="1" applyFill="1" applyBorder="1" applyAlignment="1">
      <alignment horizontal="center"/>
    </xf>
    <xf numFmtId="178" fontId="31" fillId="27" borderId="19" xfId="0" applyNumberFormat="1" applyFont="1" applyFill="1" applyBorder="1" applyAlignment="1">
      <alignment horizontal="center"/>
    </xf>
    <xf numFmtId="0" fontId="29" fillId="28" borderId="11" xfId="0" applyFont="1" applyFill="1" applyBorder="1" applyAlignment="1">
      <alignment horizontal="right"/>
    </xf>
    <xf numFmtId="0" fontId="29" fillId="28" borderId="13" xfId="0" applyFont="1" applyFill="1" applyBorder="1" applyAlignment="1">
      <alignment horizontal="right"/>
    </xf>
    <xf numFmtId="0" fontId="30" fillId="30" borderId="1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29" fillId="27" borderId="22" xfId="0" applyFont="1" applyFill="1" applyBorder="1" applyAlignment="1">
      <alignment horizontal="center"/>
    </xf>
    <xf numFmtId="0" fontId="29" fillId="27" borderId="20" xfId="0" applyFont="1" applyFill="1" applyBorder="1" applyAlignment="1">
      <alignment horizontal="center"/>
    </xf>
    <xf numFmtId="0" fontId="29" fillId="27" borderId="21" xfId="0" applyFont="1" applyFill="1" applyBorder="1" applyAlignment="1">
      <alignment horizontal="center"/>
    </xf>
    <xf numFmtId="0" fontId="31" fillId="29" borderId="11" xfId="0" applyFont="1" applyFill="1" applyBorder="1" applyAlignment="1">
      <alignment horizontal="center" vertical="center"/>
    </xf>
    <xf numFmtId="0" fontId="31" fillId="29" borderId="13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/>
    </xf>
  </cellXfs>
  <cellStyles count="66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标题" xfId="24" xr:uid="{00000000-0005-0000-0000-000017000000}"/>
    <cellStyle name="标题 1" xfId="25" xr:uid="{00000000-0005-0000-0000-000018000000}"/>
    <cellStyle name="标题 2" xfId="26" xr:uid="{00000000-0005-0000-0000-000019000000}"/>
    <cellStyle name="标题 3" xfId="27" xr:uid="{00000000-0005-0000-0000-00001A000000}"/>
    <cellStyle name="标题 4" xfId="28" xr:uid="{00000000-0005-0000-0000-00001B000000}"/>
    <cellStyle name="标题_20131026　杭州無錫2日間見積もり(0929)" xfId="29" xr:uid="{00000000-0005-0000-0000-00001C000000}"/>
    <cellStyle name="標準_Meeting Request（1125 价）" xfId="30" xr:uid="{00000000-0005-0000-0000-00001D000000}"/>
    <cellStyle name="差" xfId="31" xr:uid="{00000000-0005-0000-0000-00001E000000}"/>
    <cellStyle name="差_20131026　杭州無錫2日間見積もり(0929)" xfId="32" xr:uid="{00000000-0005-0000-0000-00001F000000}"/>
    <cellStyle name="差_Meeting Request（1125 价）" xfId="33" xr:uid="{00000000-0005-0000-0000-000020000000}"/>
    <cellStyle name="常规" xfId="0" builtinId="0"/>
    <cellStyle name="常规 2" xfId="34" xr:uid="{00000000-0005-0000-0000-000022000000}"/>
    <cellStyle name="常规 2 2" xfId="65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常规_Sheet1" xfId="64" xr:uid="{00000000-0005-0000-0000-00002B000000}"/>
    <cellStyle name="好" xfId="42" xr:uid="{00000000-0005-0000-0000-00002C000000}"/>
    <cellStyle name="好_20131026　杭州無錫2日間見積もり(0929)" xfId="43" xr:uid="{00000000-0005-0000-0000-00002D000000}"/>
    <cellStyle name="好_Meeting Request（1125 价）" xfId="44" xr:uid="{00000000-0005-0000-0000-00002E000000}"/>
    <cellStyle name="汇总" xfId="45" xr:uid="{00000000-0005-0000-0000-00002F000000}"/>
    <cellStyle name="计算" xfId="46" xr:uid="{00000000-0005-0000-0000-000030000000}"/>
    <cellStyle name="检查单元格" xfId="47" xr:uid="{00000000-0005-0000-0000-000031000000}"/>
    <cellStyle name="解释性文本" xfId="48" xr:uid="{00000000-0005-0000-0000-000032000000}"/>
    <cellStyle name="警告文本" xfId="49" xr:uid="{00000000-0005-0000-0000-000033000000}"/>
    <cellStyle name="链接单元格" xfId="50" xr:uid="{00000000-0005-0000-0000-000034000000}"/>
    <cellStyle name="千位分隔" xfId="62" builtinId="3"/>
    <cellStyle name="千位分隔 2" xfId="63" xr:uid="{00000000-0005-0000-0000-000036000000}"/>
    <cellStyle name="强调文字颜色 1" xfId="51" xr:uid="{00000000-0005-0000-0000-000037000000}"/>
    <cellStyle name="强调文字颜色 2" xfId="52" xr:uid="{00000000-0005-0000-0000-000038000000}"/>
    <cellStyle name="强调文字颜色 3" xfId="53" xr:uid="{00000000-0005-0000-0000-000039000000}"/>
    <cellStyle name="强调文字颜色 4" xfId="54" xr:uid="{00000000-0005-0000-0000-00003A000000}"/>
    <cellStyle name="强调文字颜色 5" xfId="55" xr:uid="{00000000-0005-0000-0000-00003B000000}"/>
    <cellStyle name="强调文字颜色 6" xfId="56" xr:uid="{00000000-0005-0000-0000-00003C000000}"/>
    <cellStyle name="适中" xfId="57" xr:uid="{00000000-0005-0000-0000-00003D000000}"/>
    <cellStyle name="输出" xfId="58" xr:uid="{00000000-0005-0000-0000-00003E000000}"/>
    <cellStyle name="输入" xfId="59" xr:uid="{00000000-0005-0000-0000-00003F000000}"/>
    <cellStyle name="样式 1" xfId="60" xr:uid="{00000000-0005-0000-0000-000040000000}"/>
    <cellStyle name="注释" xfId="61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60</xdr:row>
      <xdr:rowOff>257175</xdr:rowOff>
    </xdr:from>
    <xdr:to>
      <xdr:col>5</xdr:col>
      <xdr:colOff>19050</xdr:colOff>
      <xdr:row>60</xdr:row>
      <xdr:rowOff>257175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F744EC7-8A30-4FFC-A5F7-EC20019D3D68}"/>
            </a:ext>
          </a:extLst>
        </xdr:cNvPr>
        <xdr:cNvSpPr>
          <a:spLocks noChangeShapeType="1"/>
        </xdr:cNvSpPr>
      </xdr:nvSpPr>
      <xdr:spPr bwMode="auto">
        <a:xfrm>
          <a:off x="16859250" y="1524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5"/>
  <sheetViews>
    <sheetView tabSelected="1" topLeftCell="A34" zoomScale="70" zoomScaleNormal="70" workbookViewId="0">
      <selection activeCell="D111" sqref="D111"/>
    </sheetView>
  </sheetViews>
  <sheetFormatPr defaultColWidth="9" defaultRowHeight="14.25"/>
  <cols>
    <col min="1" max="1" width="9" customWidth="1"/>
    <col min="2" max="2" width="8.75" bestFit="1" customWidth="1"/>
    <col min="3" max="3" width="47.625" customWidth="1"/>
    <col min="4" max="4" width="34.625" bestFit="1" customWidth="1"/>
    <col min="5" max="5" width="36.375" style="87" bestFit="1" customWidth="1"/>
    <col min="6" max="6" width="21.625" customWidth="1"/>
    <col min="7" max="7" width="8.625" style="87" customWidth="1"/>
    <col min="8" max="8" width="8.5" customWidth="1"/>
    <col min="9" max="9" width="13.5" customWidth="1"/>
    <col min="10" max="10" width="13.625" customWidth="1"/>
    <col min="11" max="11" width="10.75" bestFit="1" customWidth="1"/>
    <col min="12" max="12" width="24.375" bestFit="1" customWidth="1"/>
  </cols>
  <sheetData>
    <row r="1" spans="2:10" ht="24.75">
      <c r="B1" s="150" t="s">
        <v>121</v>
      </c>
      <c r="C1" s="150"/>
      <c r="D1" s="150"/>
    </row>
    <row r="2" spans="2:10" ht="17.25">
      <c r="B2" s="156" t="s">
        <v>9</v>
      </c>
      <c r="C2" s="156"/>
      <c r="D2" s="156"/>
      <c r="E2" s="156"/>
      <c r="G2" s="78"/>
      <c r="H2" s="2"/>
      <c r="I2" s="2"/>
      <c r="J2" s="2"/>
    </row>
    <row r="3" spans="2:10" ht="34.5">
      <c r="B3" s="3"/>
      <c r="C3" s="4" t="s">
        <v>10</v>
      </c>
      <c r="D3" s="134" t="s">
        <v>122</v>
      </c>
      <c r="E3" s="78"/>
      <c r="F3" s="1"/>
      <c r="G3" s="88"/>
      <c r="H3" s="2"/>
      <c r="I3" s="2"/>
      <c r="J3" s="2"/>
    </row>
    <row r="4" spans="2:10" ht="36">
      <c r="B4" s="5" t="s">
        <v>11</v>
      </c>
      <c r="C4" s="6" t="s">
        <v>12</v>
      </c>
      <c r="D4" s="66" t="s">
        <v>117</v>
      </c>
      <c r="E4" s="1"/>
      <c r="F4" s="89"/>
      <c r="G4" s="2"/>
      <c r="H4" s="2"/>
      <c r="I4" s="2"/>
    </row>
    <row r="5" spans="2:10" ht="17.25">
      <c r="B5" s="7">
        <v>1</v>
      </c>
      <c r="C5" s="8" t="s">
        <v>0</v>
      </c>
      <c r="D5" s="102">
        <f>J28</f>
        <v>3600</v>
      </c>
      <c r="E5" s="1"/>
      <c r="F5" s="90"/>
      <c r="G5" s="2"/>
      <c r="H5" s="2"/>
      <c r="I5" s="2"/>
    </row>
    <row r="6" spans="2:10" ht="17.25">
      <c r="B6" s="7">
        <v>2</v>
      </c>
      <c r="C6" s="8" t="s">
        <v>70</v>
      </c>
      <c r="D6" s="102">
        <f>J49</f>
        <v>53998</v>
      </c>
      <c r="E6" s="1"/>
      <c r="F6" s="90"/>
      <c r="G6" s="2"/>
      <c r="H6" s="2"/>
      <c r="I6" s="2"/>
    </row>
    <row r="7" spans="2:10" ht="17.25">
      <c r="B7" s="7">
        <v>3</v>
      </c>
      <c r="C7" s="8" t="s">
        <v>1</v>
      </c>
      <c r="D7" s="102">
        <f>J52</f>
        <v>1000</v>
      </c>
      <c r="E7" s="1"/>
      <c r="F7" s="90"/>
      <c r="G7" s="2"/>
      <c r="H7" s="2"/>
      <c r="I7" s="2"/>
    </row>
    <row r="8" spans="2:10" ht="17.25">
      <c r="B8" s="7">
        <v>4</v>
      </c>
      <c r="C8" s="8" t="s">
        <v>2</v>
      </c>
      <c r="D8" s="102">
        <f>J55</f>
        <v>990</v>
      </c>
      <c r="E8" s="1"/>
      <c r="F8" s="90"/>
      <c r="G8" s="2"/>
      <c r="H8" s="2"/>
      <c r="I8" s="2"/>
    </row>
    <row r="9" spans="2:10" ht="34.5">
      <c r="B9" s="7">
        <v>5</v>
      </c>
      <c r="C9" s="8" t="s">
        <v>13</v>
      </c>
      <c r="D9" s="102">
        <f>J58</f>
        <v>0</v>
      </c>
      <c r="E9" s="1"/>
      <c r="F9" s="90"/>
      <c r="G9" s="2"/>
      <c r="H9" s="2"/>
      <c r="I9" s="2"/>
    </row>
    <row r="10" spans="2:10" ht="17.25">
      <c r="B10" s="7">
        <v>6</v>
      </c>
      <c r="C10" s="8" t="s">
        <v>3</v>
      </c>
      <c r="D10" s="102">
        <f>J61</f>
        <v>2100</v>
      </c>
      <c r="E10" s="1"/>
      <c r="F10" s="90"/>
      <c r="G10" s="2"/>
      <c r="H10" s="2"/>
      <c r="I10" s="2"/>
    </row>
    <row r="11" spans="2:10" ht="17.25">
      <c r="B11" s="7">
        <v>7</v>
      </c>
      <c r="C11" s="8" t="s">
        <v>4</v>
      </c>
      <c r="D11" s="102">
        <f>J64</f>
        <v>476</v>
      </c>
      <c r="E11" s="1"/>
      <c r="F11" s="90"/>
      <c r="G11" s="53"/>
      <c r="H11" s="2"/>
      <c r="I11" s="2"/>
    </row>
    <row r="12" spans="2:10" ht="17.25">
      <c r="B12" s="7">
        <v>8</v>
      </c>
      <c r="C12" s="8" t="s">
        <v>5</v>
      </c>
      <c r="D12" s="102">
        <f>J67</f>
        <v>4800</v>
      </c>
      <c r="E12" s="1"/>
      <c r="F12" s="90"/>
      <c r="G12" s="53"/>
      <c r="H12" s="2"/>
      <c r="I12" s="2"/>
    </row>
    <row r="13" spans="2:10" ht="17.25">
      <c r="B13" s="7">
        <v>9</v>
      </c>
      <c r="C13" s="8" t="s">
        <v>6</v>
      </c>
      <c r="D13" s="102">
        <f>J70</f>
        <v>0</v>
      </c>
      <c r="E13" s="1"/>
      <c r="F13" s="91"/>
      <c r="G13" s="54"/>
      <c r="H13" s="2"/>
      <c r="I13" s="2"/>
    </row>
    <row r="14" spans="2:10" ht="34.5">
      <c r="B14" s="7">
        <v>10</v>
      </c>
      <c r="C14" s="8" t="s">
        <v>14</v>
      </c>
      <c r="D14" s="102">
        <f>J74</f>
        <v>3180</v>
      </c>
      <c r="E14" s="1"/>
      <c r="F14" s="91"/>
      <c r="G14" s="54"/>
      <c r="H14" s="54"/>
      <c r="I14" s="2"/>
    </row>
    <row r="15" spans="2:10" ht="17.25">
      <c r="B15" s="7">
        <v>11</v>
      </c>
      <c r="C15" s="8" t="s">
        <v>7</v>
      </c>
      <c r="D15" s="102">
        <f>J79</f>
        <v>3290</v>
      </c>
      <c r="E15" s="1"/>
      <c r="F15" s="91"/>
      <c r="G15" s="54"/>
      <c r="H15" s="54"/>
      <c r="I15" s="2"/>
    </row>
    <row r="16" spans="2:10" ht="17.25">
      <c r="B16" s="7">
        <v>12</v>
      </c>
      <c r="C16" s="8" t="s">
        <v>34</v>
      </c>
      <c r="D16" s="102">
        <f>J82</f>
        <v>0</v>
      </c>
      <c r="E16" s="1"/>
      <c r="F16" s="91"/>
      <c r="G16" s="54"/>
      <c r="H16" s="54"/>
      <c r="I16" s="2"/>
    </row>
    <row r="17" spans="2:11" ht="17.25">
      <c r="B17" s="7">
        <v>13</v>
      </c>
      <c r="C17" s="8" t="s">
        <v>33</v>
      </c>
      <c r="D17" s="102">
        <f>J88</f>
        <v>4760</v>
      </c>
      <c r="E17" s="1"/>
      <c r="F17" s="91"/>
      <c r="G17" s="54"/>
      <c r="H17" s="54"/>
      <c r="I17" s="2"/>
    </row>
    <row r="18" spans="2:11" ht="17.25">
      <c r="B18" s="7">
        <v>14</v>
      </c>
      <c r="C18" s="8" t="s">
        <v>164</v>
      </c>
      <c r="D18" s="102">
        <f>J96+J97</f>
        <v>7744</v>
      </c>
      <c r="E18" s="1"/>
      <c r="F18" s="91"/>
      <c r="G18" s="54"/>
      <c r="H18" s="54"/>
      <c r="I18" s="2"/>
    </row>
    <row r="19" spans="2:11" ht="17.25">
      <c r="B19" s="7">
        <v>15</v>
      </c>
      <c r="C19" s="8" t="s">
        <v>163</v>
      </c>
      <c r="D19" s="102">
        <f>J100</f>
        <v>85938</v>
      </c>
      <c r="E19" s="1"/>
      <c r="F19" s="91"/>
      <c r="G19" s="54"/>
      <c r="H19" s="54"/>
      <c r="I19" s="2"/>
    </row>
    <row r="20" spans="2:11" ht="17.25">
      <c r="B20" s="7">
        <v>16</v>
      </c>
      <c r="C20" s="8" t="s">
        <v>41</v>
      </c>
      <c r="D20" s="102">
        <f>J102</f>
        <v>5816.8854059999994</v>
      </c>
      <c r="E20" s="1"/>
      <c r="F20" s="88"/>
      <c r="G20" s="2"/>
      <c r="H20" s="2"/>
      <c r="I20" s="2"/>
    </row>
    <row r="21" spans="2:11" ht="17.25">
      <c r="B21" s="7">
        <v>17</v>
      </c>
      <c r="C21" s="8" t="s">
        <v>8</v>
      </c>
      <c r="D21" s="103">
        <f>J104</f>
        <v>91754.885406000001</v>
      </c>
      <c r="E21" s="1"/>
      <c r="F21" s="88"/>
      <c r="G21" s="2"/>
      <c r="H21" s="2"/>
      <c r="I21" s="2"/>
    </row>
    <row r="22" spans="2:11" ht="21">
      <c r="B22" s="7">
        <v>18</v>
      </c>
      <c r="C22" s="93" t="s">
        <v>96</v>
      </c>
      <c r="D22" s="94">
        <f>J105</f>
        <v>90000</v>
      </c>
      <c r="E22" s="1"/>
      <c r="F22" s="88"/>
      <c r="G22" s="2"/>
      <c r="H22" s="2"/>
      <c r="I22" s="2"/>
    </row>
    <row r="23" spans="2:11" ht="18">
      <c r="B23" s="44"/>
      <c r="C23" s="45"/>
      <c r="D23" s="46"/>
      <c r="E23" s="79"/>
      <c r="F23" s="1"/>
      <c r="G23" s="88"/>
      <c r="H23" s="2"/>
      <c r="I23" s="2"/>
      <c r="J23" s="2"/>
    </row>
    <row r="24" spans="2:11" ht="17.25">
      <c r="B24" s="3"/>
      <c r="C24" s="9" t="s">
        <v>15</v>
      </c>
      <c r="D24" s="9"/>
      <c r="E24" s="80"/>
      <c r="F24" s="1"/>
      <c r="G24" s="78"/>
      <c r="H24" s="2"/>
      <c r="I24" s="2"/>
      <c r="J24" s="2"/>
    </row>
    <row r="25" spans="2:11" ht="54">
      <c r="B25" s="10" t="s">
        <v>16</v>
      </c>
      <c r="C25" s="10" t="s">
        <v>17</v>
      </c>
      <c r="D25" s="10" t="s">
        <v>18</v>
      </c>
      <c r="E25" s="10" t="s">
        <v>59</v>
      </c>
      <c r="F25" s="10" t="s">
        <v>19</v>
      </c>
      <c r="G25" s="11" t="s">
        <v>20</v>
      </c>
      <c r="H25" s="11" t="s">
        <v>21</v>
      </c>
      <c r="I25" s="12" t="s">
        <v>22</v>
      </c>
      <c r="J25" s="13" t="s">
        <v>23</v>
      </c>
      <c r="K25" s="72" t="s">
        <v>81</v>
      </c>
    </row>
    <row r="26" spans="2:11" ht="18">
      <c r="B26" s="14">
        <v>1</v>
      </c>
      <c r="C26" s="15" t="str">
        <f>C5</f>
        <v>会议活动策划 Meeting\Event Design</v>
      </c>
      <c r="D26" s="15"/>
      <c r="E26" s="81"/>
      <c r="F26" s="97"/>
      <c r="G26" s="16"/>
      <c r="H26" s="16"/>
      <c r="I26" s="16"/>
      <c r="J26" s="154"/>
      <c r="K26" s="155"/>
    </row>
    <row r="27" spans="2:11" s="51" customFormat="1" ht="17.25">
      <c r="B27" s="52" t="s">
        <v>95</v>
      </c>
      <c r="C27" s="73" t="s">
        <v>74</v>
      </c>
      <c r="D27" s="55" t="s">
        <v>42</v>
      </c>
      <c r="E27" s="68"/>
      <c r="F27" s="77" t="s">
        <v>123</v>
      </c>
      <c r="G27" s="69">
        <v>1</v>
      </c>
      <c r="H27" s="74">
        <v>1</v>
      </c>
      <c r="I27" s="26">
        <v>3600</v>
      </c>
      <c r="J27" s="26">
        <f>G27*H27*I27</f>
        <v>3600</v>
      </c>
      <c r="K27" s="26">
        <v>3600</v>
      </c>
    </row>
    <row r="28" spans="2:11" ht="17.25">
      <c r="B28" s="157" t="s">
        <v>24</v>
      </c>
      <c r="C28" s="158"/>
      <c r="D28" s="158"/>
      <c r="E28" s="158"/>
      <c r="F28" s="159"/>
      <c r="G28" s="160"/>
      <c r="H28" s="160"/>
      <c r="I28" s="161"/>
      <c r="J28" s="26">
        <f>SUM(J27:J27)</f>
        <v>3600</v>
      </c>
      <c r="K28" s="70"/>
    </row>
    <row r="29" spans="2:11" ht="18">
      <c r="B29" s="14">
        <v>2</v>
      </c>
      <c r="C29" s="15" t="str">
        <f>C6</f>
        <v>展台搭建制作 Back Drop</v>
      </c>
      <c r="D29" s="15"/>
      <c r="E29" s="81"/>
      <c r="F29" s="97"/>
      <c r="G29" s="16"/>
      <c r="H29" s="16"/>
      <c r="I29" s="16"/>
      <c r="J29" s="154"/>
      <c r="K29" s="155"/>
    </row>
    <row r="30" spans="2:11" ht="17.25">
      <c r="B30" s="17" t="s">
        <v>25</v>
      </c>
      <c r="C30" s="18" t="s">
        <v>76</v>
      </c>
      <c r="D30" s="55" t="s">
        <v>42</v>
      </c>
      <c r="E30" s="56" t="s">
        <v>60</v>
      </c>
      <c r="F30" s="77" t="s">
        <v>123</v>
      </c>
      <c r="G30" s="20">
        <v>36</v>
      </c>
      <c r="H30" s="22">
        <v>1</v>
      </c>
      <c r="I30" s="26">
        <v>38</v>
      </c>
      <c r="J30" s="26">
        <f>G30*H30*I30</f>
        <v>1368</v>
      </c>
      <c r="K30" s="26">
        <v>38</v>
      </c>
    </row>
    <row r="31" spans="2:11" ht="17.25">
      <c r="B31" s="17" t="s">
        <v>35</v>
      </c>
      <c r="C31" s="18" t="s">
        <v>77</v>
      </c>
      <c r="D31" s="57" t="s">
        <v>42</v>
      </c>
      <c r="E31" s="82" t="s">
        <v>82</v>
      </c>
      <c r="F31" s="77" t="s">
        <v>123</v>
      </c>
      <c r="G31" s="92">
        <v>36</v>
      </c>
      <c r="H31" s="22">
        <v>1</v>
      </c>
      <c r="I31" s="26">
        <v>90</v>
      </c>
      <c r="J31" s="26">
        <f t="shared" ref="J31:J48" si="0">G31*H31*I31</f>
        <v>3240</v>
      </c>
      <c r="K31" s="26">
        <v>90</v>
      </c>
    </row>
    <row r="32" spans="2:11" ht="17.25">
      <c r="B32" s="17" t="s">
        <v>84</v>
      </c>
      <c r="C32" s="18" t="s">
        <v>124</v>
      </c>
      <c r="D32" s="57" t="s">
        <v>42</v>
      </c>
      <c r="E32" s="82"/>
      <c r="F32" s="77" t="s">
        <v>123</v>
      </c>
      <c r="G32" s="92">
        <v>36</v>
      </c>
      <c r="H32" s="22">
        <v>1</v>
      </c>
      <c r="I32" s="26">
        <v>40</v>
      </c>
      <c r="J32" s="26">
        <f t="shared" si="0"/>
        <v>1440</v>
      </c>
      <c r="K32" s="26">
        <v>40</v>
      </c>
    </row>
    <row r="33" spans="2:11" ht="17.25">
      <c r="B33" s="17" t="s">
        <v>36</v>
      </c>
      <c r="C33" s="18" t="s">
        <v>78</v>
      </c>
      <c r="D33" s="57" t="s">
        <v>55</v>
      </c>
      <c r="E33" s="82" t="s">
        <v>61</v>
      </c>
      <c r="F33" s="77" t="s">
        <v>123</v>
      </c>
      <c r="G33" s="92">
        <v>36</v>
      </c>
      <c r="H33" s="22">
        <v>1</v>
      </c>
      <c r="I33" s="26">
        <v>40</v>
      </c>
      <c r="J33" s="26">
        <f t="shared" si="0"/>
        <v>1440</v>
      </c>
      <c r="K33" s="26">
        <v>40</v>
      </c>
    </row>
    <row r="34" spans="2:11" ht="17.25">
      <c r="B34" s="17" t="s">
        <v>37</v>
      </c>
      <c r="C34" s="162" t="s">
        <v>90</v>
      </c>
      <c r="D34" s="62" t="s">
        <v>56</v>
      </c>
      <c r="E34" s="67" t="s">
        <v>97</v>
      </c>
      <c r="F34" s="58"/>
      <c r="G34" s="63">
        <v>2</v>
      </c>
      <c r="H34" s="22">
        <v>1</v>
      </c>
      <c r="I34" s="26">
        <v>6200</v>
      </c>
      <c r="J34" s="26">
        <f t="shared" si="0"/>
        <v>12400</v>
      </c>
      <c r="K34" s="26" t="s">
        <v>83</v>
      </c>
    </row>
    <row r="35" spans="2:11" ht="17.25">
      <c r="B35" s="17" t="s">
        <v>38</v>
      </c>
      <c r="C35" s="163"/>
      <c r="D35" s="62" t="s">
        <v>56</v>
      </c>
      <c r="E35" s="67" t="s">
        <v>125</v>
      </c>
      <c r="F35" s="58"/>
      <c r="G35" s="63">
        <v>2</v>
      </c>
      <c r="H35" s="22">
        <v>1</v>
      </c>
      <c r="I35" s="26">
        <v>3000</v>
      </c>
      <c r="J35" s="26">
        <f t="shared" si="0"/>
        <v>6000</v>
      </c>
      <c r="K35" s="26" t="s">
        <v>83</v>
      </c>
    </row>
    <row r="36" spans="2:11" ht="17.25">
      <c r="B36" s="17" t="s">
        <v>39</v>
      </c>
      <c r="C36" s="163"/>
      <c r="D36" s="62" t="s">
        <v>56</v>
      </c>
      <c r="E36" s="67" t="s">
        <v>127</v>
      </c>
      <c r="F36" s="64"/>
      <c r="G36" s="63">
        <v>1</v>
      </c>
      <c r="H36" s="22">
        <v>1</v>
      </c>
      <c r="I36" s="26">
        <v>3000</v>
      </c>
      <c r="J36" s="26">
        <f t="shared" si="0"/>
        <v>3000</v>
      </c>
      <c r="K36" s="26" t="s">
        <v>83</v>
      </c>
    </row>
    <row r="37" spans="2:11" ht="17.25">
      <c r="B37" s="17" t="s">
        <v>85</v>
      </c>
      <c r="C37" s="95" t="s">
        <v>99</v>
      </c>
      <c r="D37" s="62" t="s">
        <v>100</v>
      </c>
      <c r="E37" s="67" t="s">
        <v>101</v>
      </c>
      <c r="F37" s="64"/>
      <c r="G37" s="63">
        <v>2</v>
      </c>
      <c r="H37" s="22">
        <v>1</v>
      </c>
      <c r="I37" s="26">
        <v>1000</v>
      </c>
      <c r="J37" s="26">
        <f t="shared" si="0"/>
        <v>2000</v>
      </c>
      <c r="K37" s="26" t="s">
        <v>83</v>
      </c>
    </row>
    <row r="38" spans="2:11" ht="17.25">
      <c r="B38" s="17" t="s">
        <v>46</v>
      </c>
      <c r="C38" s="137" t="s">
        <v>98</v>
      </c>
      <c r="D38" s="57" t="s">
        <v>42</v>
      </c>
      <c r="E38" s="67" t="s">
        <v>126</v>
      </c>
      <c r="F38" s="58" t="s">
        <v>154</v>
      </c>
      <c r="G38" s="63">
        <v>23</v>
      </c>
      <c r="H38" s="22">
        <v>1</v>
      </c>
      <c r="I38" s="26">
        <v>140</v>
      </c>
      <c r="J38" s="26">
        <f t="shared" si="0"/>
        <v>3220</v>
      </c>
      <c r="K38" s="26">
        <v>140</v>
      </c>
    </row>
    <row r="39" spans="2:11" ht="17.25">
      <c r="B39" s="17" t="s">
        <v>47</v>
      </c>
      <c r="C39" s="149" t="s">
        <v>147</v>
      </c>
      <c r="D39" s="57" t="s">
        <v>56</v>
      </c>
      <c r="E39" s="67" t="s">
        <v>148</v>
      </c>
      <c r="F39" s="58"/>
      <c r="G39" s="63">
        <v>2</v>
      </c>
      <c r="H39" s="22">
        <v>1</v>
      </c>
      <c r="I39" s="26">
        <v>2500</v>
      </c>
      <c r="J39" s="26">
        <f t="shared" si="0"/>
        <v>5000</v>
      </c>
      <c r="K39" s="26" t="s">
        <v>83</v>
      </c>
    </row>
    <row r="40" spans="2:11" ht="17.25">
      <c r="B40" s="17" t="s">
        <v>48</v>
      </c>
      <c r="C40" s="149"/>
      <c r="D40" s="57" t="s">
        <v>56</v>
      </c>
      <c r="E40" s="67" t="s">
        <v>149</v>
      </c>
      <c r="F40" s="58"/>
      <c r="G40" s="63">
        <v>2</v>
      </c>
      <c r="H40" s="22">
        <v>1</v>
      </c>
      <c r="I40" s="26">
        <v>1400</v>
      </c>
      <c r="J40" s="26">
        <f t="shared" si="0"/>
        <v>2800</v>
      </c>
      <c r="K40" s="26" t="s">
        <v>83</v>
      </c>
    </row>
    <row r="41" spans="2:11" ht="17.25">
      <c r="B41" s="17" t="s">
        <v>86</v>
      </c>
      <c r="C41" s="126" t="s">
        <v>91</v>
      </c>
      <c r="D41" s="75" t="s">
        <v>65</v>
      </c>
      <c r="E41" s="127" t="s">
        <v>128</v>
      </c>
      <c r="F41" s="128" t="s">
        <v>129</v>
      </c>
      <c r="G41" s="129">
        <v>1</v>
      </c>
      <c r="H41" s="130">
        <v>1</v>
      </c>
      <c r="I41" s="26">
        <v>4500</v>
      </c>
      <c r="J41" s="26">
        <f t="shared" si="0"/>
        <v>4500</v>
      </c>
      <c r="K41" s="26" t="s">
        <v>83</v>
      </c>
    </row>
    <row r="42" spans="2:11" ht="17.25">
      <c r="B42" s="17" t="s">
        <v>49</v>
      </c>
      <c r="C42" s="126" t="s">
        <v>150</v>
      </c>
      <c r="D42" s="75" t="s">
        <v>65</v>
      </c>
      <c r="E42" s="127" t="s">
        <v>128</v>
      </c>
      <c r="F42" s="143" t="s">
        <v>166</v>
      </c>
      <c r="G42" s="144">
        <v>1</v>
      </c>
      <c r="H42" s="145">
        <v>1</v>
      </c>
      <c r="I42" s="140">
        <v>4500</v>
      </c>
      <c r="J42" s="140">
        <f t="shared" si="0"/>
        <v>4500</v>
      </c>
      <c r="K42" s="26" t="s">
        <v>83</v>
      </c>
    </row>
    <row r="43" spans="2:11" ht="17.25">
      <c r="B43" s="17" t="s">
        <v>50</v>
      </c>
      <c r="C43" s="18" t="s">
        <v>66</v>
      </c>
      <c r="D43" s="57" t="s">
        <v>56</v>
      </c>
      <c r="E43" s="67" t="s">
        <v>62</v>
      </c>
      <c r="F43" s="58"/>
      <c r="G43" s="63">
        <v>1</v>
      </c>
      <c r="H43" s="22">
        <v>1</v>
      </c>
      <c r="I43" s="26">
        <v>500</v>
      </c>
      <c r="J43" s="26">
        <f t="shared" si="0"/>
        <v>500</v>
      </c>
      <c r="K43" s="26" t="s">
        <v>83</v>
      </c>
    </row>
    <row r="44" spans="2:11" ht="17.25">
      <c r="B44" s="17" t="s">
        <v>51</v>
      </c>
      <c r="C44" s="18" t="s">
        <v>79</v>
      </c>
      <c r="D44" s="57" t="s">
        <v>57</v>
      </c>
      <c r="E44" s="67"/>
      <c r="F44" s="58"/>
      <c r="G44" s="63">
        <v>6</v>
      </c>
      <c r="H44" s="22">
        <v>1</v>
      </c>
      <c r="I44" s="26">
        <v>100</v>
      </c>
      <c r="J44" s="26">
        <f t="shared" si="0"/>
        <v>600</v>
      </c>
      <c r="K44" s="26" t="s">
        <v>83</v>
      </c>
    </row>
    <row r="45" spans="2:11" ht="17.25">
      <c r="B45" s="17" t="s">
        <v>134</v>
      </c>
      <c r="C45" s="18" t="s">
        <v>80</v>
      </c>
      <c r="D45" s="57" t="s">
        <v>54</v>
      </c>
      <c r="E45" s="67"/>
      <c r="F45" s="58"/>
      <c r="G45" s="63">
        <v>1</v>
      </c>
      <c r="H45" s="22">
        <v>1</v>
      </c>
      <c r="I45" s="26">
        <v>550</v>
      </c>
      <c r="J45" s="26">
        <f t="shared" si="0"/>
        <v>550</v>
      </c>
      <c r="K45" s="26" t="s">
        <v>83</v>
      </c>
    </row>
    <row r="46" spans="2:11" ht="17.25">
      <c r="B46" s="17" t="s">
        <v>52</v>
      </c>
      <c r="C46" s="18" t="s">
        <v>71</v>
      </c>
      <c r="D46" s="57" t="s">
        <v>54</v>
      </c>
      <c r="E46" s="67"/>
      <c r="F46" s="58"/>
      <c r="G46" s="63">
        <v>1</v>
      </c>
      <c r="H46" s="22">
        <v>1</v>
      </c>
      <c r="I46" s="26">
        <v>200</v>
      </c>
      <c r="J46" s="26">
        <f t="shared" si="0"/>
        <v>200</v>
      </c>
      <c r="K46" s="26" t="s">
        <v>83</v>
      </c>
    </row>
    <row r="47" spans="2:11" ht="17.25">
      <c r="B47" s="17" t="s">
        <v>87</v>
      </c>
      <c r="C47" s="18" t="s">
        <v>92</v>
      </c>
      <c r="D47" s="57" t="s">
        <v>63</v>
      </c>
      <c r="E47" s="67" t="s">
        <v>130</v>
      </c>
      <c r="F47" s="58"/>
      <c r="G47" s="63">
        <v>2</v>
      </c>
      <c r="H47" s="22">
        <v>1</v>
      </c>
      <c r="I47" s="26">
        <v>500</v>
      </c>
      <c r="J47" s="26">
        <f t="shared" si="0"/>
        <v>1000</v>
      </c>
      <c r="K47" s="26" t="s">
        <v>83</v>
      </c>
    </row>
    <row r="48" spans="2:11" ht="17.25">
      <c r="B48" s="17" t="s">
        <v>151</v>
      </c>
      <c r="C48" s="18" t="s">
        <v>53</v>
      </c>
      <c r="D48" s="57" t="s">
        <v>58</v>
      </c>
      <c r="E48" s="67"/>
      <c r="F48" s="58"/>
      <c r="G48" s="63">
        <v>2</v>
      </c>
      <c r="H48" s="22">
        <v>1</v>
      </c>
      <c r="I48" s="26">
        <v>120</v>
      </c>
      <c r="J48" s="26">
        <f t="shared" si="0"/>
        <v>240</v>
      </c>
      <c r="K48" s="26" t="s">
        <v>83</v>
      </c>
    </row>
    <row r="49" spans="2:11" ht="17.25">
      <c r="B49" s="164" t="s">
        <v>24</v>
      </c>
      <c r="C49" s="164"/>
      <c r="D49" s="164"/>
      <c r="E49" s="164"/>
      <c r="F49" s="159"/>
      <c r="G49" s="160"/>
      <c r="H49" s="160"/>
      <c r="I49" s="161"/>
      <c r="J49" s="26">
        <f>SUM(J30:J48)</f>
        <v>53998</v>
      </c>
      <c r="K49" s="70"/>
    </row>
    <row r="50" spans="2:11" ht="18">
      <c r="B50" s="14">
        <v>3</v>
      </c>
      <c r="C50" s="15" t="s">
        <v>1</v>
      </c>
      <c r="D50" s="15"/>
      <c r="E50" s="81"/>
      <c r="F50" s="97"/>
      <c r="G50" s="16"/>
      <c r="H50" s="16"/>
      <c r="I50" s="16"/>
      <c r="J50" s="165"/>
      <c r="K50" s="155"/>
    </row>
    <row r="51" spans="2:11" ht="17.25">
      <c r="B51" s="76" t="s">
        <v>157</v>
      </c>
      <c r="C51" s="31" t="s">
        <v>156</v>
      </c>
      <c r="D51" s="75" t="s">
        <v>102</v>
      </c>
      <c r="E51" s="31"/>
      <c r="F51" s="32" t="s">
        <v>158</v>
      </c>
      <c r="G51" s="139">
        <v>5</v>
      </c>
      <c r="H51" s="139">
        <v>1</v>
      </c>
      <c r="I51" s="140">
        <v>200</v>
      </c>
      <c r="J51" s="140">
        <f>G51*H51*I51</f>
        <v>1000</v>
      </c>
      <c r="K51" s="96">
        <v>200</v>
      </c>
    </row>
    <row r="52" spans="2:11" ht="17.25">
      <c r="B52" s="166" t="s">
        <v>24</v>
      </c>
      <c r="C52" s="167"/>
      <c r="D52" s="167"/>
      <c r="E52" s="167"/>
      <c r="F52" s="168"/>
      <c r="G52" s="168"/>
      <c r="H52" s="168"/>
      <c r="I52" s="168"/>
      <c r="J52" s="26">
        <f>SUM(J51)</f>
        <v>1000</v>
      </c>
      <c r="K52" s="70"/>
    </row>
    <row r="53" spans="2:11" ht="18">
      <c r="B53" s="27">
        <v>4</v>
      </c>
      <c r="C53" s="28" t="s">
        <v>2</v>
      </c>
      <c r="D53" s="28"/>
      <c r="E53" s="83"/>
      <c r="F53" s="98"/>
      <c r="G53" s="29"/>
      <c r="H53" s="29"/>
      <c r="I53" s="29"/>
      <c r="J53" s="154"/>
      <c r="K53" s="155"/>
    </row>
    <row r="54" spans="2:11" ht="34.5">
      <c r="B54" s="76" t="s">
        <v>159</v>
      </c>
      <c r="C54" s="42" t="s">
        <v>160</v>
      </c>
      <c r="D54" s="84"/>
      <c r="E54" s="138" t="s">
        <v>161</v>
      </c>
      <c r="F54" s="84" t="s">
        <v>162</v>
      </c>
      <c r="G54" s="141">
        <v>30</v>
      </c>
      <c r="H54" s="141">
        <v>1</v>
      </c>
      <c r="I54" s="140">
        <v>33</v>
      </c>
      <c r="J54" s="140">
        <f>G54*H54*I54</f>
        <v>990</v>
      </c>
      <c r="K54" s="26" t="s">
        <v>83</v>
      </c>
    </row>
    <row r="55" spans="2:11" ht="17.25">
      <c r="B55" s="166" t="s">
        <v>24</v>
      </c>
      <c r="C55" s="167"/>
      <c r="D55" s="167"/>
      <c r="E55" s="167"/>
      <c r="F55" s="159"/>
      <c r="G55" s="160"/>
      <c r="H55" s="160"/>
      <c r="I55" s="161"/>
      <c r="J55" s="26">
        <f>SUM(J54:J54)</f>
        <v>990</v>
      </c>
      <c r="K55" s="70"/>
    </row>
    <row r="56" spans="2:11" ht="18">
      <c r="B56" s="61">
        <v>5</v>
      </c>
      <c r="C56" s="33" t="str">
        <f>C9</f>
        <v>视频文件制作  Opening/Introduction Video Production</v>
      </c>
      <c r="D56" s="33"/>
      <c r="E56" s="85"/>
      <c r="F56" s="99"/>
      <c r="G56" s="34"/>
      <c r="H56" s="34"/>
      <c r="I56" s="34"/>
      <c r="J56" s="154"/>
      <c r="K56" s="155"/>
    </row>
    <row r="57" spans="2:11" ht="17.25">
      <c r="B57" s="47"/>
      <c r="C57" s="31"/>
      <c r="D57" s="48"/>
      <c r="E57" s="48"/>
      <c r="F57" s="32"/>
      <c r="G57" s="30"/>
      <c r="H57" s="30"/>
      <c r="I57" s="26"/>
      <c r="J57" s="26"/>
      <c r="K57" s="70"/>
    </row>
    <row r="58" spans="2:11" ht="17.25">
      <c r="B58" s="166" t="s">
        <v>24</v>
      </c>
      <c r="C58" s="167"/>
      <c r="D58" s="167"/>
      <c r="E58" s="167"/>
      <c r="F58" s="159"/>
      <c r="G58" s="160"/>
      <c r="H58" s="160"/>
      <c r="I58" s="161"/>
      <c r="J58" s="26">
        <f>SUM(J57:J57)</f>
        <v>0</v>
      </c>
      <c r="K58" s="71"/>
    </row>
    <row r="59" spans="2:11" ht="18">
      <c r="B59" s="14">
        <v>6</v>
      </c>
      <c r="C59" s="15" t="str">
        <f>C10</f>
        <v>音响设备AV</v>
      </c>
      <c r="D59" s="15"/>
      <c r="E59" s="81"/>
      <c r="F59" s="97"/>
      <c r="G59" s="16"/>
      <c r="H59" s="16"/>
      <c r="I59" s="16"/>
      <c r="J59" s="154"/>
      <c r="K59" s="155"/>
    </row>
    <row r="60" spans="2:11" ht="17.25">
      <c r="B60" s="24" t="s">
        <v>93</v>
      </c>
      <c r="C60" s="60" t="s">
        <v>88</v>
      </c>
      <c r="D60" s="23" t="s">
        <v>67</v>
      </c>
      <c r="E60" s="23"/>
      <c r="F60" s="65"/>
      <c r="G60" s="25">
        <v>1</v>
      </c>
      <c r="H60" s="25">
        <v>3</v>
      </c>
      <c r="I60" s="59">
        <v>700</v>
      </c>
      <c r="J60" s="59">
        <f>G60*H60*I60</f>
        <v>2100</v>
      </c>
      <c r="K60" s="59" t="s">
        <v>119</v>
      </c>
    </row>
    <row r="61" spans="2:11" ht="17.25">
      <c r="B61" s="166" t="s">
        <v>24</v>
      </c>
      <c r="C61" s="167"/>
      <c r="D61" s="167"/>
      <c r="E61" s="167"/>
      <c r="F61" s="168"/>
      <c r="G61" s="168"/>
      <c r="H61" s="168"/>
      <c r="I61" s="168"/>
      <c r="J61" s="59">
        <f>SUM(J60:J60)</f>
        <v>2100</v>
      </c>
      <c r="K61" s="70"/>
    </row>
    <row r="62" spans="2:11" ht="18">
      <c r="B62" s="14">
        <v>7</v>
      </c>
      <c r="C62" s="15" t="str">
        <f>C11</f>
        <v>电工Electrical Works</v>
      </c>
      <c r="D62" s="15"/>
      <c r="E62" s="81"/>
      <c r="F62" s="97"/>
      <c r="G62" s="16"/>
      <c r="H62" s="16"/>
      <c r="I62" s="16"/>
      <c r="J62" s="154"/>
      <c r="K62" s="155"/>
    </row>
    <row r="63" spans="2:11" ht="17.25">
      <c r="B63" s="39" t="s">
        <v>26</v>
      </c>
      <c r="C63" s="36" t="s">
        <v>75</v>
      </c>
      <c r="D63" s="38" t="s">
        <v>54</v>
      </c>
      <c r="E63" s="42"/>
      <c r="F63" s="40"/>
      <c r="G63" s="37">
        <v>1</v>
      </c>
      <c r="H63" s="37">
        <v>2</v>
      </c>
      <c r="I63" s="26">
        <v>238</v>
      </c>
      <c r="J63" s="26">
        <f t="shared" ref="J63" si="1">G63*H63*I63</f>
        <v>476</v>
      </c>
      <c r="K63" s="26">
        <v>238</v>
      </c>
    </row>
    <row r="64" spans="2:11" ht="17.25">
      <c r="B64" s="157" t="s">
        <v>24</v>
      </c>
      <c r="C64" s="158"/>
      <c r="D64" s="158"/>
      <c r="E64" s="158"/>
      <c r="F64" s="159"/>
      <c r="G64" s="160"/>
      <c r="H64" s="160"/>
      <c r="I64" s="161"/>
      <c r="J64" s="26">
        <f>SUM(J63)</f>
        <v>476</v>
      </c>
      <c r="K64" s="70"/>
    </row>
    <row r="65" spans="2:12" ht="18">
      <c r="B65" s="14">
        <v>8</v>
      </c>
      <c r="C65" s="15" t="str">
        <f>C12</f>
        <v>进、撤展人工费 Construction &amp; Dismantling</v>
      </c>
      <c r="D65" s="15"/>
      <c r="E65" s="81"/>
      <c r="F65" s="97"/>
      <c r="G65" s="16"/>
      <c r="H65" s="16"/>
      <c r="I65" s="16"/>
      <c r="J65" s="154"/>
      <c r="K65" s="155"/>
    </row>
    <row r="66" spans="2:12" ht="17.25">
      <c r="B66" s="17" t="s">
        <v>27</v>
      </c>
      <c r="C66" s="35" t="s">
        <v>45</v>
      </c>
      <c r="D66" s="35" t="s">
        <v>43</v>
      </c>
      <c r="E66" s="49"/>
      <c r="F66" s="21"/>
      <c r="G66" s="146">
        <v>20</v>
      </c>
      <c r="H66" s="146">
        <v>1</v>
      </c>
      <c r="I66" s="147">
        <v>240</v>
      </c>
      <c r="J66" s="147">
        <f>G66*H66*I66</f>
        <v>4800</v>
      </c>
      <c r="K66" s="26">
        <v>240</v>
      </c>
    </row>
    <row r="67" spans="2:12" ht="17.25">
      <c r="B67" s="157" t="s">
        <v>28</v>
      </c>
      <c r="C67" s="158"/>
      <c r="D67" s="158"/>
      <c r="E67" s="158"/>
      <c r="F67" s="159"/>
      <c r="G67" s="160"/>
      <c r="H67" s="160"/>
      <c r="I67" s="161"/>
      <c r="J67" s="26">
        <f>SUM(J66:J66)</f>
        <v>4800</v>
      </c>
      <c r="K67" s="70"/>
    </row>
    <row r="68" spans="2:12" ht="18">
      <c r="B68" s="14">
        <v>9</v>
      </c>
      <c r="C68" s="15" t="str">
        <f>C13</f>
        <v>摄影摄像 Shoot/Photograph</v>
      </c>
      <c r="D68" s="15"/>
      <c r="E68" s="81"/>
      <c r="F68" s="97"/>
      <c r="G68" s="16"/>
      <c r="H68" s="16"/>
      <c r="I68" s="16"/>
      <c r="J68" s="154"/>
      <c r="K68" s="155"/>
    </row>
    <row r="69" spans="2:12" ht="17.25">
      <c r="B69" s="17"/>
      <c r="C69" s="21"/>
      <c r="D69" s="35"/>
      <c r="E69" s="19"/>
      <c r="F69" s="21"/>
      <c r="G69" s="20"/>
      <c r="H69" s="20"/>
      <c r="I69" s="26"/>
      <c r="J69" s="26"/>
      <c r="K69" s="26"/>
    </row>
    <row r="70" spans="2:12" ht="17.25">
      <c r="B70" s="157" t="s">
        <v>24</v>
      </c>
      <c r="C70" s="158"/>
      <c r="D70" s="158"/>
      <c r="E70" s="158"/>
      <c r="F70" s="159"/>
      <c r="G70" s="160"/>
      <c r="H70" s="160"/>
      <c r="I70" s="161"/>
      <c r="J70" s="26">
        <f>SUM(J69:J69)</f>
        <v>0</v>
      </c>
      <c r="K70" s="70"/>
    </row>
    <row r="71" spans="2:12" ht="18">
      <c r="B71" s="41">
        <v>10</v>
      </c>
      <c r="C71" s="15" t="str">
        <f>C14</f>
        <v>对于活动支持或项目执行上人员收费（天）project management</v>
      </c>
      <c r="D71" s="15"/>
      <c r="E71" s="81"/>
      <c r="F71" s="97"/>
      <c r="G71" s="16"/>
      <c r="H71" s="16"/>
      <c r="I71" s="16"/>
      <c r="J71" s="154"/>
      <c r="K71" s="155"/>
    </row>
    <row r="72" spans="2:12" ht="17.25">
      <c r="B72" s="17" t="s">
        <v>29</v>
      </c>
      <c r="C72" s="21" t="s">
        <v>40</v>
      </c>
      <c r="D72" s="35" t="s">
        <v>43</v>
      </c>
      <c r="E72" s="19"/>
      <c r="F72" s="21"/>
      <c r="G72" s="142">
        <v>1</v>
      </c>
      <c r="H72" s="142">
        <v>3</v>
      </c>
      <c r="I72" s="140">
        <v>760</v>
      </c>
      <c r="J72" s="140">
        <f>G72*H72*I72</f>
        <v>2280</v>
      </c>
      <c r="K72" s="26">
        <v>760</v>
      </c>
    </row>
    <row r="73" spans="2:12" ht="17.25">
      <c r="B73" s="39" t="s">
        <v>152</v>
      </c>
      <c r="C73" s="136" t="s">
        <v>155</v>
      </c>
      <c r="D73" s="68" t="s">
        <v>43</v>
      </c>
      <c r="E73" s="68"/>
      <c r="F73" s="136"/>
      <c r="G73" s="69">
        <v>1</v>
      </c>
      <c r="H73" s="69">
        <v>3</v>
      </c>
      <c r="I73" s="26">
        <v>300</v>
      </c>
      <c r="J73" s="26">
        <f>G73*H73*I73</f>
        <v>900</v>
      </c>
      <c r="K73" s="26">
        <v>300</v>
      </c>
      <c r="L73" s="1"/>
    </row>
    <row r="74" spans="2:12" ht="17.25">
      <c r="B74" s="169" t="s">
        <v>24</v>
      </c>
      <c r="C74" s="170"/>
      <c r="D74" s="170"/>
      <c r="E74" s="170"/>
      <c r="F74" s="159"/>
      <c r="G74" s="160"/>
      <c r="H74" s="160"/>
      <c r="I74" s="161"/>
      <c r="J74" s="26">
        <f>SUM(J72:J73)</f>
        <v>3180</v>
      </c>
      <c r="K74" s="70"/>
    </row>
    <row r="75" spans="2:12" ht="18">
      <c r="B75" s="41">
        <v>11</v>
      </c>
      <c r="C75" s="15" t="str">
        <f>C15</f>
        <v>人员差旅travel</v>
      </c>
      <c r="D75" s="15"/>
      <c r="E75" s="81"/>
      <c r="F75" s="97"/>
      <c r="G75" s="16"/>
      <c r="H75" s="16"/>
      <c r="I75" s="16"/>
      <c r="J75" s="154"/>
      <c r="K75" s="155"/>
    </row>
    <row r="76" spans="2:12" ht="17.25">
      <c r="B76" s="17" t="s">
        <v>64</v>
      </c>
      <c r="C76" s="35" t="s">
        <v>94</v>
      </c>
      <c r="D76" s="35" t="s">
        <v>54</v>
      </c>
      <c r="E76" s="35"/>
      <c r="F76" s="42"/>
      <c r="G76" s="37">
        <v>2</v>
      </c>
      <c r="H76" s="37">
        <v>3</v>
      </c>
      <c r="I76" s="26">
        <v>120</v>
      </c>
      <c r="J76" s="26">
        <f t="shared" ref="J76:J78" si="2">G76*H76*I76</f>
        <v>720</v>
      </c>
      <c r="K76" s="26">
        <v>120</v>
      </c>
    </row>
    <row r="77" spans="2:12" ht="17.25">
      <c r="B77" s="17" t="s">
        <v>68</v>
      </c>
      <c r="C77" s="35" t="s">
        <v>131</v>
      </c>
      <c r="D77" s="35" t="s">
        <v>132</v>
      </c>
      <c r="E77" s="35"/>
      <c r="F77" s="42"/>
      <c r="G77" s="37">
        <v>1</v>
      </c>
      <c r="H77" s="37">
        <v>1</v>
      </c>
      <c r="I77" s="26">
        <v>650</v>
      </c>
      <c r="J77" s="26">
        <f t="shared" si="2"/>
        <v>650</v>
      </c>
      <c r="K77" s="26" t="s">
        <v>83</v>
      </c>
    </row>
    <row r="78" spans="2:12" ht="17.25">
      <c r="B78" s="17" t="s">
        <v>153</v>
      </c>
      <c r="C78" s="19" t="s">
        <v>69</v>
      </c>
      <c r="D78" s="19" t="s">
        <v>54</v>
      </c>
      <c r="E78" s="19"/>
      <c r="F78" s="21"/>
      <c r="G78" s="20">
        <v>2</v>
      </c>
      <c r="H78" s="20">
        <v>3</v>
      </c>
      <c r="I78" s="26">
        <v>320</v>
      </c>
      <c r="J78" s="26">
        <f t="shared" si="2"/>
        <v>1920</v>
      </c>
      <c r="K78" s="26">
        <v>320</v>
      </c>
    </row>
    <row r="79" spans="2:12" ht="17.25">
      <c r="B79" s="157" t="s">
        <v>24</v>
      </c>
      <c r="C79" s="158"/>
      <c r="D79" s="158"/>
      <c r="E79" s="158"/>
      <c r="F79" s="159"/>
      <c r="G79" s="160"/>
      <c r="H79" s="160"/>
      <c r="I79" s="161"/>
      <c r="J79" s="26">
        <f>SUM(J76:J78)</f>
        <v>3290</v>
      </c>
      <c r="K79" s="70"/>
    </row>
    <row r="80" spans="2:12" ht="18">
      <c r="B80" s="41">
        <v>12</v>
      </c>
      <c r="C80" s="43" t="str">
        <f>C16</f>
        <v>游戏设备制作及租赁 Equipment Rents</v>
      </c>
      <c r="D80" s="15"/>
      <c r="E80" s="81"/>
      <c r="F80" s="97"/>
      <c r="G80" s="16"/>
      <c r="H80" s="16"/>
      <c r="I80" s="16"/>
      <c r="J80" s="154"/>
      <c r="K80" s="155"/>
    </row>
    <row r="81" spans="2:12" ht="17.25">
      <c r="B81" s="39"/>
      <c r="C81" s="35"/>
      <c r="D81" s="35"/>
      <c r="E81" s="35"/>
      <c r="F81" s="42"/>
      <c r="G81" s="37"/>
      <c r="H81" s="37"/>
      <c r="I81" s="26"/>
      <c r="J81" s="26"/>
      <c r="K81" s="26"/>
      <c r="L81" s="1"/>
    </row>
    <row r="82" spans="2:12" ht="17.25">
      <c r="B82" s="157" t="s">
        <v>24</v>
      </c>
      <c r="C82" s="158"/>
      <c r="D82" s="158"/>
      <c r="E82" s="158"/>
      <c r="F82" s="159"/>
      <c r="G82" s="160"/>
      <c r="H82" s="160"/>
      <c r="I82" s="161"/>
      <c r="J82" s="26">
        <f>SUM(J81:J81)</f>
        <v>0</v>
      </c>
      <c r="K82" s="70"/>
      <c r="L82" s="1"/>
    </row>
    <row r="83" spans="2:12" ht="18">
      <c r="B83" s="14">
        <v>13</v>
      </c>
      <c r="C83" s="15" t="s">
        <v>32</v>
      </c>
      <c r="D83" s="15"/>
      <c r="E83" s="81"/>
      <c r="F83" s="97"/>
      <c r="G83" s="16"/>
      <c r="H83" s="16"/>
      <c r="I83" s="16"/>
      <c r="J83" s="154"/>
      <c r="K83" s="155"/>
      <c r="L83" s="1"/>
    </row>
    <row r="84" spans="2:12" ht="17.25">
      <c r="B84" s="39" t="s">
        <v>137</v>
      </c>
      <c r="C84" s="35" t="s">
        <v>44</v>
      </c>
      <c r="D84" s="35" t="s">
        <v>103</v>
      </c>
      <c r="E84" s="35" t="s">
        <v>120</v>
      </c>
      <c r="F84" s="42"/>
      <c r="G84" s="148">
        <v>2</v>
      </c>
      <c r="H84" s="148">
        <v>4</v>
      </c>
      <c r="I84" s="147">
        <v>500</v>
      </c>
      <c r="J84" s="147">
        <f>G84*H84*I84</f>
        <v>4000</v>
      </c>
      <c r="K84" s="26">
        <v>680</v>
      </c>
      <c r="L84" s="1"/>
    </row>
    <row r="85" spans="2:12" ht="17.25">
      <c r="B85" s="39" t="s">
        <v>138</v>
      </c>
      <c r="C85" s="35" t="s">
        <v>72</v>
      </c>
      <c r="D85" s="35" t="s">
        <v>73</v>
      </c>
      <c r="E85" s="35"/>
      <c r="F85" s="131"/>
      <c r="G85" s="132">
        <v>1</v>
      </c>
      <c r="H85" s="132">
        <v>2</v>
      </c>
      <c r="I85" s="133">
        <v>80</v>
      </c>
      <c r="J85" s="26">
        <f t="shared" ref="J85:J87" si="3">G85*H85*I85</f>
        <v>160</v>
      </c>
      <c r="K85" s="26" t="s">
        <v>83</v>
      </c>
      <c r="L85" s="1"/>
    </row>
    <row r="86" spans="2:12" ht="17.25">
      <c r="B86" s="39" t="s">
        <v>139</v>
      </c>
      <c r="C86" s="35" t="s">
        <v>104</v>
      </c>
      <c r="D86" s="35" t="s">
        <v>102</v>
      </c>
      <c r="E86" s="35"/>
      <c r="F86" s="42"/>
      <c r="G86" s="37">
        <v>500</v>
      </c>
      <c r="H86" s="37">
        <v>1</v>
      </c>
      <c r="I86" s="26">
        <v>0.4</v>
      </c>
      <c r="J86" s="26">
        <f t="shared" si="3"/>
        <v>200</v>
      </c>
      <c r="K86" s="26" t="s">
        <v>83</v>
      </c>
      <c r="L86" s="1"/>
    </row>
    <row r="87" spans="2:12" ht="17.25">
      <c r="B87" s="39" t="s">
        <v>140</v>
      </c>
      <c r="C87" s="35" t="s">
        <v>133</v>
      </c>
      <c r="D87" s="35" t="s">
        <v>132</v>
      </c>
      <c r="E87" s="35"/>
      <c r="F87" s="42"/>
      <c r="G87" s="37">
        <v>1</v>
      </c>
      <c r="H87" s="37">
        <v>1</v>
      </c>
      <c r="I87" s="26">
        <v>400</v>
      </c>
      <c r="J87" s="26">
        <f t="shared" si="3"/>
        <v>400</v>
      </c>
      <c r="K87" s="26" t="s">
        <v>83</v>
      </c>
      <c r="L87" s="1"/>
    </row>
    <row r="88" spans="2:12" ht="17.25">
      <c r="B88" s="157" t="s">
        <v>115</v>
      </c>
      <c r="C88" s="158"/>
      <c r="D88" s="158"/>
      <c r="E88" s="158"/>
      <c r="F88" s="159"/>
      <c r="G88" s="160"/>
      <c r="H88" s="160"/>
      <c r="I88" s="161"/>
      <c r="J88" s="100">
        <f>SUM(J84:J87)</f>
        <v>4760</v>
      </c>
      <c r="K88" s="70"/>
      <c r="L88" s="1"/>
    </row>
    <row r="89" spans="2:12" ht="18">
      <c r="B89" s="105"/>
      <c r="C89" s="171" t="s">
        <v>165</v>
      </c>
      <c r="D89" s="171"/>
      <c r="E89" s="171"/>
      <c r="F89" s="115"/>
      <c r="G89" s="116"/>
      <c r="H89" s="116"/>
      <c r="I89" s="116"/>
      <c r="J89" s="117"/>
      <c r="K89" s="118"/>
      <c r="L89" s="119"/>
    </row>
    <row r="90" spans="2:12" ht="17.25">
      <c r="B90" s="107" t="s">
        <v>141</v>
      </c>
      <c r="C90" s="108" t="s">
        <v>105</v>
      </c>
      <c r="D90" s="109" t="s">
        <v>42</v>
      </c>
      <c r="E90" s="110"/>
      <c r="F90" s="120" t="s">
        <v>123</v>
      </c>
      <c r="G90" s="121">
        <v>36</v>
      </c>
      <c r="H90" s="121">
        <v>1</v>
      </c>
      <c r="I90" s="111">
        <v>60</v>
      </c>
      <c r="J90" s="111">
        <f>G90*H90*I90</f>
        <v>2160</v>
      </c>
      <c r="K90" s="111" t="s">
        <v>83</v>
      </c>
      <c r="L90" s="172" t="s">
        <v>116</v>
      </c>
    </row>
    <row r="91" spans="2:12" ht="17.25">
      <c r="B91" s="107" t="s">
        <v>142</v>
      </c>
      <c r="C91" s="108" t="s">
        <v>135</v>
      </c>
      <c r="D91" s="109" t="s">
        <v>42</v>
      </c>
      <c r="E91" s="110"/>
      <c r="F91" s="120" t="s">
        <v>123</v>
      </c>
      <c r="G91" s="121">
        <v>36</v>
      </c>
      <c r="H91" s="121">
        <v>1</v>
      </c>
      <c r="I91" s="111">
        <v>30</v>
      </c>
      <c r="J91" s="111">
        <f t="shared" ref="J91:J95" si="4">G91*H91*I91</f>
        <v>1080</v>
      </c>
      <c r="K91" s="111" t="s">
        <v>83</v>
      </c>
      <c r="L91" s="172"/>
    </row>
    <row r="92" spans="2:12" ht="17.25">
      <c r="B92" s="107" t="s">
        <v>143</v>
      </c>
      <c r="C92" s="108" t="s">
        <v>106</v>
      </c>
      <c r="D92" s="109" t="s">
        <v>107</v>
      </c>
      <c r="E92" s="110"/>
      <c r="F92" s="122"/>
      <c r="G92" s="121">
        <v>12</v>
      </c>
      <c r="H92" s="121">
        <v>1</v>
      </c>
      <c r="I92" s="111">
        <v>50</v>
      </c>
      <c r="J92" s="111">
        <f t="shared" si="4"/>
        <v>600</v>
      </c>
      <c r="K92" s="111" t="s">
        <v>83</v>
      </c>
      <c r="L92" s="172"/>
    </row>
    <row r="93" spans="2:12" ht="18" customHeight="1">
      <c r="B93" s="107" t="s">
        <v>144</v>
      </c>
      <c r="C93" s="108" t="s">
        <v>108</v>
      </c>
      <c r="D93" s="113" t="s">
        <v>111</v>
      </c>
      <c r="E93" s="110"/>
      <c r="F93" s="122"/>
      <c r="G93" s="121">
        <v>2</v>
      </c>
      <c r="H93" s="121">
        <v>1</v>
      </c>
      <c r="I93" s="111">
        <v>100</v>
      </c>
      <c r="J93" s="111">
        <f t="shared" si="4"/>
        <v>200</v>
      </c>
      <c r="K93" s="111" t="s">
        <v>83</v>
      </c>
      <c r="L93" s="172"/>
    </row>
    <row r="94" spans="2:12" ht="17.25">
      <c r="B94" s="107" t="s">
        <v>145</v>
      </c>
      <c r="C94" s="108" t="s">
        <v>109</v>
      </c>
      <c r="D94" s="113" t="s">
        <v>112</v>
      </c>
      <c r="E94" s="108" t="s">
        <v>136</v>
      </c>
      <c r="F94" s="122"/>
      <c r="G94" s="121">
        <v>1</v>
      </c>
      <c r="H94" s="121">
        <v>1</v>
      </c>
      <c r="I94" s="111">
        <v>1500</v>
      </c>
      <c r="J94" s="111">
        <f t="shared" si="4"/>
        <v>1500</v>
      </c>
      <c r="K94" s="111" t="s">
        <v>83</v>
      </c>
      <c r="L94" s="172"/>
    </row>
    <row r="95" spans="2:12" ht="17.25">
      <c r="B95" s="107" t="s">
        <v>146</v>
      </c>
      <c r="C95" s="108" t="s">
        <v>110</v>
      </c>
      <c r="D95" s="113" t="s">
        <v>113</v>
      </c>
      <c r="E95" s="108" t="s">
        <v>136</v>
      </c>
      <c r="F95" s="122"/>
      <c r="G95" s="121">
        <v>1</v>
      </c>
      <c r="H95" s="121">
        <v>1</v>
      </c>
      <c r="I95" s="111">
        <v>1500</v>
      </c>
      <c r="J95" s="111">
        <f t="shared" si="4"/>
        <v>1500</v>
      </c>
      <c r="K95" s="111" t="s">
        <v>83</v>
      </c>
      <c r="L95" s="172"/>
    </row>
    <row r="96" spans="2:12" ht="17.25">
      <c r="B96" s="173" t="s">
        <v>115</v>
      </c>
      <c r="C96" s="173"/>
      <c r="D96" s="173"/>
      <c r="E96" s="173"/>
      <c r="F96" s="174"/>
      <c r="G96" s="175"/>
      <c r="H96" s="175"/>
      <c r="I96" s="176"/>
      <c r="J96" s="111">
        <f>SUM(J90:J95)</f>
        <v>7040</v>
      </c>
      <c r="K96" s="114"/>
      <c r="L96" s="119"/>
    </row>
    <row r="97" spans="2:12" ht="18">
      <c r="B97" s="123"/>
      <c r="C97" s="106" t="s">
        <v>114</v>
      </c>
      <c r="D97" s="124">
        <v>0.1</v>
      </c>
      <c r="E97" s="125"/>
      <c r="F97" s="177"/>
      <c r="G97" s="177"/>
      <c r="H97" s="177"/>
      <c r="I97" s="177"/>
      <c r="J97" s="111">
        <f>D97*J96</f>
        <v>704</v>
      </c>
      <c r="K97" s="112"/>
      <c r="L97" s="119"/>
    </row>
    <row r="98" spans="2:12" ht="17.25">
      <c r="B98" s="157" t="s">
        <v>115</v>
      </c>
      <c r="C98" s="158"/>
      <c r="D98" s="158"/>
      <c r="E98" s="158"/>
      <c r="F98" s="178"/>
      <c r="G98" s="178"/>
      <c r="H98" s="178"/>
      <c r="I98" s="178"/>
      <c r="J98" s="26">
        <f>J88+J96+J97</f>
        <v>12504</v>
      </c>
      <c r="K98" s="104"/>
    </row>
    <row r="99" spans="2:12" ht="18">
      <c r="B99" s="14">
        <v>14</v>
      </c>
      <c r="C99" s="15" t="s">
        <v>89</v>
      </c>
      <c r="D99" s="15"/>
      <c r="E99" s="81"/>
      <c r="F99" s="97"/>
      <c r="G99" s="16"/>
      <c r="H99" s="16"/>
      <c r="I99" s="16"/>
      <c r="J99" s="179"/>
      <c r="K99" s="180"/>
    </row>
    <row r="100" spans="2:12" ht="17.25">
      <c r="B100" s="181" t="s">
        <v>24</v>
      </c>
      <c r="C100" s="182"/>
      <c r="D100" s="182"/>
      <c r="E100" s="182"/>
      <c r="F100" s="159"/>
      <c r="G100" s="160"/>
      <c r="H100" s="160"/>
      <c r="I100" s="161"/>
      <c r="J100" s="100">
        <f>SUM(J28,J49,J52,J55,J58,J61,J64,J67,J70,J74,J79,J82,J98)</f>
        <v>85938</v>
      </c>
      <c r="K100" s="70"/>
    </row>
    <row r="101" spans="2:12" ht="18">
      <c r="B101" s="14">
        <v>15</v>
      </c>
      <c r="C101" s="15" t="s">
        <v>41</v>
      </c>
      <c r="D101" s="50">
        <v>6.7686999999999997E-2</v>
      </c>
      <c r="E101" s="86"/>
      <c r="F101" s="187"/>
      <c r="G101" s="188"/>
      <c r="H101" s="188"/>
      <c r="I101" s="188"/>
      <c r="J101" s="188"/>
      <c r="K101" s="189"/>
    </row>
    <row r="102" spans="2:12" ht="17.25">
      <c r="B102" s="157" t="s">
        <v>30</v>
      </c>
      <c r="C102" s="158"/>
      <c r="D102" s="158"/>
      <c r="E102" s="158"/>
      <c r="F102" s="168"/>
      <c r="G102" s="168"/>
      <c r="H102" s="168"/>
      <c r="I102" s="168"/>
      <c r="J102" s="26">
        <f>J100*D101</f>
        <v>5816.8854059999994</v>
      </c>
      <c r="K102" s="70"/>
    </row>
    <row r="103" spans="2:12" ht="18">
      <c r="B103" s="190"/>
      <c r="C103" s="191"/>
      <c r="D103" s="191"/>
      <c r="E103" s="191"/>
      <c r="F103" s="192"/>
      <c r="G103" s="192"/>
      <c r="H103" s="192"/>
      <c r="I103" s="192"/>
      <c r="J103" s="192"/>
      <c r="K103" s="70"/>
    </row>
    <row r="104" spans="2:12" ht="18">
      <c r="B104" s="183" t="s">
        <v>31</v>
      </c>
      <c r="C104" s="183"/>
      <c r="D104" s="183"/>
      <c r="E104" s="183"/>
      <c r="F104" s="184"/>
      <c r="G104" s="185"/>
      <c r="H104" s="185"/>
      <c r="I104" s="186"/>
      <c r="J104" s="101">
        <f>J100+J102</f>
        <v>91754.885406000001</v>
      </c>
      <c r="K104" s="70"/>
    </row>
    <row r="105" spans="2:12" ht="21">
      <c r="B105" s="151" t="s">
        <v>118</v>
      </c>
      <c r="C105" s="152"/>
      <c r="D105" s="152"/>
      <c r="E105" s="152"/>
      <c r="F105" s="152"/>
      <c r="G105" s="152"/>
      <c r="H105" s="152"/>
      <c r="I105" s="153"/>
      <c r="J105" s="135">
        <v>90000</v>
      </c>
      <c r="K105" s="101"/>
    </row>
  </sheetData>
  <mergeCells count="61">
    <mergeCell ref="B104:E104"/>
    <mergeCell ref="F104:I104"/>
    <mergeCell ref="F101:K101"/>
    <mergeCell ref="B102:E102"/>
    <mergeCell ref="F102:I102"/>
    <mergeCell ref="B103:E103"/>
    <mergeCell ref="F103:J103"/>
    <mergeCell ref="B98:E98"/>
    <mergeCell ref="F98:I98"/>
    <mergeCell ref="J99:K99"/>
    <mergeCell ref="B100:E100"/>
    <mergeCell ref="F100:I100"/>
    <mergeCell ref="C89:E89"/>
    <mergeCell ref="L90:L95"/>
    <mergeCell ref="B96:E96"/>
    <mergeCell ref="F96:I96"/>
    <mergeCell ref="F97:I97"/>
    <mergeCell ref="J80:K80"/>
    <mergeCell ref="B82:E82"/>
    <mergeCell ref="F82:I82"/>
    <mergeCell ref="J83:K83"/>
    <mergeCell ref="B88:E88"/>
    <mergeCell ref="F88:I88"/>
    <mergeCell ref="J71:K71"/>
    <mergeCell ref="B74:E74"/>
    <mergeCell ref="F74:I74"/>
    <mergeCell ref="J75:K75"/>
    <mergeCell ref="B79:E79"/>
    <mergeCell ref="F79:I79"/>
    <mergeCell ref="J65:K65"/>
    <mergeCell ref="B67:E67"/>
    <mergeCell ref="F67:I67"/>
    <mergeCell ref="J68:K68"/>
    <mergeCell ref="B70:E70"/>
    <mergeCell ref="F70:I70"/>
    <mergeCell ref="B61:E61"/>
    <mergeCell ref="F61:I61"/>
    <mergeCell ref="J62:K62"/>
    <mergeCell ref="B64:E64"/>
    <mergeCell ref="F64:I64"/>
    <mergeCell ref="B55:E55"/>
    <mergeCell ref="F55:I55"/>
    <mergeCell ref="B58:E58"/>
    <mergeCell ref="F58:I58"/>
    <mergeCell ref="J59:K59"/>
    <mergeCell ref="C39:C40"/>
    <mergeCell ref="B1:D1"/>
    <mergeCell ref="B105:I105"/>
    <mergeCell ref="J29:K29"/>
    <mergeCell ref="B2:E2"/>
    <mergeCell ref="J26:K26"/>
    <mergeCell ref="B28:E28"/>
    <mergeCell ref="F28:I28"/>
    <mergeCell ref="C34:C36"/>
    <mergeCell ref="B49:E49"/>
    <mergeCell ref="F49:I49"/>
    <mergeCell ref="J50:K50"/>
    <mergeCell ref="B52:E52"/>
    <mergeCell ref="F52:I52"/>
    <mergeCell ref="J53:K53"/>
    <mergeCell ref="J56:K56"/>
  </mergeCells>
  <phoneticPr fontId="1" type="noConversion"/>
  <pageMargins left="0.7" right="0.7" top="0.75" bottom="0.75" header="0.3" footer="0.3"/>
  <pageSetup paperSize="9" orientation="portrait" r:id="rId1"/>
  <ignoredErrors>
    <ignoredError sqref="B84:B87 B90:B95" twoDigitTextYea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展台报价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Administrator</cp:lastModifiedBy>
  <dcterms:created xsi:type="dcterms:W3CDTF">2014-02-12T08:04:12Z</dcterms:created>
  <dcterms:modified xsi:type="dcterms:W3CDTF">2019-05-20T07:46:58Z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