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Twinkle Work\项目\赛诺菲\3、进行中\执行中\2016赛诺菲STRONGER Project Plan\报价\"/>
    </mc:Choice>
  </mc:AlternateContent>
  <bookViews>
    <workbookView xWindow="0" yWindow="0" windowWidth="25605" windowHeight="16065" activeTab="1"/>
  </bookViews>
  <sheets>
    <sheet name="多站报价汇总" sheetId="1" r:id="rId1"/>
    <sheet name="报价" sheetId="4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45" i="4" l="1"/>
  <c r="I37" i="4" l="1"/>
  <c r="I26" i="4"/>
  <c r="I27" i="4"/>
  <c r="I28" i="4"/>
  <c r="I29" i="4"/>
  <c r="I30" i="4"/>
  <c r="I31" i="4"/>
  <c r="I32" i="4"/>
  <c r="I33" i="4"/>
  <c r="I34" i="4"/>
  <c r="I38" i="4"/>
  <c r="I39" i="4" s="1"/>
  <c r="I24" i="4"/>
  <c r="I25" i="4"/>
  <c r="D13" i="4"/>
  <c r="I47" i="4"/>
  <c r="I48" i="4"/>
  <c r="I49" i="4"/>
  <c r="J45" i="4"/>
  <c r="C23" i="4"/>
  <c r="C36" i="4"/>
  <c r="C40" i="4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3" i="1"/>
  <c r="I50" i="4" l="1"/>
  <c r="D17" i="4" s="1"/>
  <c r="I35" i="4"/>
  <c r="J35" i="4" s="1"/>
  <c r="J52" i="4" s="1"/>
  <c r="J54" i="4" s="1"/>
  <c r="J50" i="4" l="1"/>
  <c r="I52" i="4"/>
  <c r="D18" i="4" s="1"/>
  <c r="D5" i="4"/>
  <c r="D9" i="4"/>
  <c r="D19" i="4" l="1"/>
  <c r="I54" i="4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22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E22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F22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22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<sst xmlns="http://schemas.openxmlformats.org/spreadsheetml/2006/main" count="191" uniqueCount="119">
  <si>
    <t>会议名称及日期：</t>
    <phoneticPr fontId="0" type="noConversion"/>
  </si>
  <si>
    <t>会议活动策划 Meeting\Event Design</t>
  </si>
  <si>
    <t>背景板制作 Back Drop</t>
  </si>
  <si>
    <t>标准展示用品制作 Standard Displayed Tools</t>
  </si>
  <si>
    <t>会议用材料制作 Meeting Material</t>
  </si>
  <si>
    <t>音响设备AV</t>
  </si>
  <si>
    <t>电工Electrical Works</t>
  </si>
  <si>
    <t>进、撤展人工费 Construction &amp; Dismantling</t>
  </si>
  <si>
    <t>摄影摄像 Shoot/Photograph</t>
  </si>
  <si>
    <t>人员差旅travel</t>
  </si>
  <si>
    <t>税 Tax</t>
  </si>
  <si>
    <t>总计 Total</t>
  </si>
  <si>
    <t>Quotation Summary 报价总表</t>
    <phoneticPr fontId="7" type="noConversion"/>
  </si>
  <si>
    <t>Agency: must fill in
供应商（填入右边橘色处）</t>
  </si>
  <si>
    <t>Item</t>
    <phoneticPr fontId="2" type="noConversion"/>
  </si>
  <si>
    <t>Descripation描述</t>
  </si>
  <si>
    <t>Quotation
报价</t>
  </si>
  <si>
    <t>视频文件制作  Opening/Introduction Video Production</t>
    <phoneticPr fontId="7" type="noConversion"/>
  </si>
  <si>
    <t>对于活动支持或项目执行上人员收费（天）project management</t>
  </si>
  <si>
    <t xml:space="preserve">Item  </t>
  </si>
  <si>
    <t>Descripation</t>
    <phoneticPr fontId="2" type="noConversion"/>
  </si>
  <si>
    <t>Unit</t>
  </si>
  <si>
    <t>Size</t>
    <phoneticPr fontId="2" type="noConversion"/>
  </si>
  <si>
    <t>Qty</t>
    <phoneticPr fontId="2" type="noConversion"/>
  </si>
  <si>
    <t>Time of usage</t>
  </si>
  <si>
    <t>Unit Price</t>
    <phoneticPr fontId="2" type="noConversion"/>
  </si>
  <si>
    <t>Total(RMB)</t>
    <phoneticPr fontId="2" type="noConversion"/>
  </si>
  <si>
    <t>1-1</t>
    <phoneticPr fontId="7" type="noConversion"/>
  </si>
  <si>
    <t>Total</t>
  </si>
  <si>
    <t>Total</t>
    <phoneticPr fontId="2" type="noConversion"/>
  </si>
  <si>
    <t>Total Amount</t>
    <phoneticPr fontId="2" type="noConversion"/>
  </si>
  <si>
    <t>SA Rate Card Price</t>
  </si>
  <si>
    <t>Summary</t>
  </si>
  <si>
    <t>其他 Others</t>
  </si>
  <si>
    <t>游戏设备制作及租赁 Equipment Rents</t>
  </si>
  <si>
    <t>上海盛世麦田公共关系咨询有限公司</t>
    <phoneticPr fontId="2" type="noConversion"/>
  </si>
  <si>
    <t>税 Tax</t>
    <phoneticPr fontId="2" type="noConversion"/>
  </si>
  <si>
    <t>套</t>
    <phoneticPr fontId="2" type="noConversion"/>
  </si>
  <si>
    <t>个</t>
    <phoneticPr fontId="2" type="noConversion"/>
  </si>
  <si>
    <t>1-3</t>
  </si>
  <si>
    <t>H5制作&amp;微信平台</t>
    <phoneticPr fontId="2" type="noConversion"/>
  </si>
  <si>
    <t>报价明细表 Quotation Breakdown</t>
    <phoneticPr fontId="2" type="noConversion"/>
  </si>
  <si>
    <t>主题创意（KV）</t>
    <phoneticPr fontId="2" type="noConversion"/>
  </si>
  <si>
    <t>标语slogan</t>
    <phoneticPr fontId="2" type="noConversion"/>
  </si>
  <si>
    <t>活页材料制作 Meeting Material</t>
    <phoneticPr fontId="2" type="noConversion"/>
  </si>
  <si>
    <t>创意设计 Meeting\Event Design</t>
    <phoneticPr fontId="2" type="noConversion"/>
  </si>
  <si>
    <t>标识icon</t>
    <phoneticPr fontId="2" type="noConversion"/>
  </si>
  <si>
    <t>个</t>
    <phoneticPr fontId="2" type="noConversion"/>
  </si>
  <si>
    <t>1-4</t>
  </si>
  <si>
    <t>套</t>
    <phoneticPr fontId="2" type="noConversion"/>
  </si>
  <si>
    <t>易拉宝</t>
    <phoneticPr fontId="2" type="noConversion"/>
  </si>
  <si>
    <t>1-5</t>
  </si>
  <si>
    <t>1-6</t>
  </si>
  <si>
    <t>1-7</t>
  </si>
  <si>
    <t>1-8</t>
  </si>
  <si>
    <t>套</t>
    <phoneticPr fontId="2" type="noConversion"/>
  </si>
  <si>
    <t>1-10</t>
  </si>
  <si>
    <t>并非常规活动ICON，属于5年长期项目的包装</t>
    <phoneticPr fontId="2" type="noConversion"/>
  </si>
  <si>
    <t>个</t>
    <phoneticPr fontId="2" type="noConversion"/>
  </si>
  <si>
    <t>分钟</t>
    <phoneticPr fontId="2" type="noConversion"/>
  </si>
  <si>
    <t>视频时长按照实际结算</t>
    <phoneticPr fontId="2" type="noConversion"/>
  </si>
  <si>
    <t>摄像机</t>
    <phoneticPr fontId="2" type="noConversion"/>
  </si>
  <si>
    <t>收音话筒</t>
    <phoneticPr fontId="2" type="noConversion"/>
  </si>
  <si>
    <t>台</t>
    <phoneticPr fontId="2" type="noConversion"/>
  </si>
  <si>
    <t>拍摄器材</t>
    <phoneticPr fontId="2" type="noConversion"/>
  </si>
  <si>
    <t>摄像</t>
    <phoneticPr fontId="2" type="noConversion"/>
  </si>
  <si>
    <t>相关津贴(含当地交通费，餐费，通讯费，等）</t>
    <phoneticPr fontId="2" type="noConversion"/>
  </si>
  <si>
    <t>人/天</t>
    <phoneticPr fontId="2" type="noConversion"/>
  </si>
  <si>
    <t>5-1</t>
    <phoneticPr fontId="2" type="noConversion"/>
  </si>
  <si>
    <t>9-1</t>
    <phoneticPr fontId="2" type="noConversion"/>
  </si>
  <si>
    <t>9-2</t>
  </si>
  <si>
    <t>9-3</t>
  </si>
  <si>
    <t>9-4</t>
  </si>
  <si>
    <t>提供slogan创意、中英文名字</t>
    <phoneticPr fontId="2" type="noConversion"/>
  </si>
  <si>
    <t>并非常规活SLOGAN，属于5年长期项目的包装</t>
    <phoneticPr fontId="2" type="noConversion"/>
  </si>
  <si>
    <t>并非常规活动KV，属于5年长期项目的包装</t>
    <phoneticPr fontId="2" type="noConversion"/>
  </si>
  <si>
    <t>根据客户提供的文字，在既定的设计模板上进行排版</t>
    <phoneticPr fontId="2" type="noConversion"/>
  </si>
  <si>
    <t>医生端&amp;患者端ICON</t>
    <phoneticPr fontId="2" type="noConversion"/>
  </si>
  <si>
    <t>医生端&amp;患者端主画面设计</t>
    <phoneticPr fontId="2" type="noConversion"/>
  </si>
  <si>
    <t>三脚架</t>
    <phoneticPr fontId="2" type="noConversion"/>
  </si>
  <si>
    <t>元/次</t>
    <phoneticPr fontId="2" type="noConversion"/>
  </si>
  <si>
    <t>拍摄设备</t>
    <phoneticPr fontId="2" type="noConversion"/>
  </si>
  <si>
    <t>延展设计，医生端&amp;患者端</t>
    <phoneticPr fontId="2" type="noConversion"/>
  </si>
  <si>
    <t>具体的延展数量，根据当月具体需求报价</t>
    <phoneticPr fontId="2" type="noConversion"/>
  </si>
  <si>
    <t>Total</t>
    <phoneticPr fontId="2" type="noConversion"/>
  </si>
  <si>
    <t>小时</t>
    <phoneticPr fontId="2" type="noConversion"/>
  </si>
  <si>
    <t>创意经理</t>
    <phoneticPr fontId="2" type="noConversion"/>
  </si>
  <si>
    <t>其它</t>
    <phoneticPr fontId="2" type="noConversion"/>
  </si>
  <si>
    <t>13-1</t>
    <phoneticPr fontId="2" type="noConversion"/>
  </si>
  <si>
    <t>13-2</t>
  </si>
  <si>
    <t>13-3</t>
  </si>
  <si>
    <t>项目管理经理</t>
    <phoneticPr fontId="2" type="noConversion"/>
  </si>
  <si>
    <t>协会协调经理</t>
    <phoneticPr fontId="2" type="noConversion"/>
  </si>
  <si>
    <t>页数预估，根据实际结算</t>
    <phoneticPr fontId="2" type="noConversion"/>
  </si>
  <si>
    <t>海报设计</t>
    <phoneticPr fontId="2" type="noConversion"/>
  </si>
  <si>
    <t>会议执行材料设计</t>
    <phoneticPr fontId="2" type="noConversion"/>
  </si>
  <si>
    <t>日程模板、过场片、台卡</t>
    <phoneticPr fontId="2" type="noConversion"/>
  </si>
  <si>
    <t>预估20页</t>
    <phoneticPr fontId="2" type="noConversion"/>
  </si>
  <si>
    <t>延展设计，医生端&amp;患者端</t>
    <phoneticPr fontId="2" type="noConversion"/>
  </si>
  <si>
    <t>延展设计</t>
    <phoneticPr fontId="2" type="noConversion"/>
  </si>
  <si>
    <t>预估10页</t>
    <phoneticPr fontId="2" type="noConversion"/>
  </si>
  <si>
    <t>代表执行手册撰写设计-内页</t>
    <phoneticPr fontId="2" type="noConversion"/>
  </si>
  <si>
    <t>代表执行手册撰写设计-封面封底</t>
    <phoneticPr fontId="2" type="noConversion"/>
  </si>
  <si>
    <t>疾教手册设计-内页</t>
    <phoneticPr fontId="2" type="noConversion"/>
  </si>
  <si>
    <t>疾教手册设计-封面封底</t>
    <phoneticPr fontId="2" type="noConversion"/>
  </si>
  <si>
    <t>由销售人员进行拍摄，前期给到简单拍摄要求的书面文件</t>
    <phoneticPr fontId="2" type="noConversion"/>
  </si>
  <si>
    <t>1-2</t>
  </si>
  <si>
    <t>1-9</t>
  </si>
  <si>
    <t>1-12</t>
  </si>
  <si>
    <t>教育性视频剪编</t>
    <phoneticPr fontId="2" type="noConversion"/>
  </si>
  <si>
    <t>医生文字排版-内页</t>
    <phoneticPr fontId="2" type="noConversion"/>
  </si>
  <si>
    <t>5-2</t>
  </si>
  <si>
    <t>项目介绍视频</t>
    <phoneticPr fontId="2" type="noConversion"/>
  </si>
  <si>
    <t>个</t>
    <phoneticPr fontId="2" type="noConversion"/>
  </si>
  <si>
    <t>预估每个视频10分钟</t>
    <phoneticPr fontId="2" type="noConversion"/>
  </si>
  <si>
    <t>整体项目的跟进和执行，前期所有资料素材的准备，所有设计及视频沟通，每月10小时</t>
    <phoneticPr fontId="2" type="noConversion"/>
  </si>
  <si>
    <t>把控整体项目创意，每周8小时，整体想法的同步跟新</t>
    <phoneticPr fontId="2" type="noConversion"/>
  </si>
  <si>
    <t>把控整个项目，前期所有资料素材的准备，资料的文案撰写，所有设计及视频沟通，3个月时间，每个月30小时</t>
    <phoneticPr fontId="2" type="noConversion"/>
  </si>
  <si>
    <t>此报价不含视频拍摄及物料制作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</si>
</sst>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&quot;¥&quot;#,##0_);[Red]\(&quot;¥&quot;#,##0\)"/>
    <numFmt numFmtId="177" formatCode="_(* #,##0.00_);_(* \(#,##0.00\);_(* &quot;-&quot;??_);_(@_)"/>
    <numFmt numFmtId="178" formatCode="0_);\(0\)"/>
    <numFmt numFmtId="179" formatCode="#,##0.00_ "/>
    <numFmt numFmtId="180" formatCode="0.00_ "/>
    <numFmt numFmtId="181" formatCode="#,##0.00_ ;[Red]\-#,##0.00\ "/>
    <numFmt numFmtId="182" formatCode="0.000%"/>
  </numFmts>
  <fonts count="61"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Verdana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ＭＳ Ｐゴシック"/>
      <family val="2"/>
      <charset val="128"/>
    </font>
    <font>
      <sz val="11"/>
      <color indexed="20"/>
      <name val="宋体"/>
      <family val="3"/>
      <charset val="134"/>
    </font>
    <font>
      <sz val="11"/>
      <color indexed="20"/>
      <name val="ＭＳ Ｐゴシック"/>
      <family val="2"/>
      <charset val="128"/>
    </font>
    <font>
      <sz val="11"/>
      <color indexed="20"/>
      <name val="Calibri"/>
      <family val="2"/>
    </font>
    <font>
      <sz val="11"/>
      <color indexed="17"/>
      <name val="宋体"/>
      <family val="3"/>
      <charset val="134"/>
    </font>
    <font>
      <sz val="11"/>
      <color indexed="17"/>
      <name val="ＭＳ Ｐゴシック"/>
      <family val="2"/>
      <charset val="128"/>
    </font>
    <font>
      <sz val="11"/>
      <color indexed="17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6"/>
      <name val="微软雅黑"/>
      <family val="2"/>
      <charset val="134"/>
    </font>
    <font>
      <sz val="12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sz val="12"/>
      <color indexed="9"/>
      <name val="微软雅黑"/>
      <family val="2"/>
      <charset val="134"/>
    </font>
    <font>
      <b/>
      <sz val="10"/>
      <color indexed="10"/>
      <name val="微软雅黑"/>
      <family val="2"/>
      <charset val="134"/>
    </font>
    <font>
      <sz val="10"/>
      <color indexed="10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theme="1"/>
      <name val="微软雅黑"/>
      <family val="2"/>
      <charset val="134"/>
    </font>
    <font>
      <sz val="9"/>
      <name val="微软雅黑"/>
      <family val="2"/>
      <charset val="134"/>
    </font>
    <font>
      <b/>
      <sz val="12"/>
      <name val="Calibri"/>
      <family val="2"/>
    </font>
    <font>
      <sz val="12"/>
      <name val="Calibri"/>
      <family val="2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"/>
      <name val="Arial Unicode MS"/>
      <family val="2"/>
      <charset val="134"/>
    </font>
    <font>
      <sz val="9"/>
      <color theme="1"/>
      <name val="宋体"/>
      <family val="3"/>
      <charset val="134"/>
      <scheme val="minor"/>
    </font>
    <font>
      <sz val="9"/>
      <name val="Arial Unicode MS"/>
      <family val="2"/>
      <charset val="134"/>
    </font>
    <font>
      <sz val="9"/>
      <color theme="1"/>
      <name val="Arial Unicode MS"/>
      <family val="2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b/>
      <sz val="20"/>
      <color rgb="FFFF0000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6"/>
      <color rgb="FFFF0000"/>
      <name val="微软雅黑"/>
      <family val="2"/>
      <charset val="134"/>
    </font>
    <font>
      <b/>
      <sz val="12"/>
      <color indexed="8"/>
      <name val="微软雅黑"/>
      <family val="2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1">
    <xf numFmtId="0" fontId="0" fillId="0" borderId="0"/>
    <xf numFmtId="0" fontId="3" fillId="0" borderId="0">
      <alignment vertical="top"/>
    </xf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0" borderId="0"/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>
      <alignment vertical="top"/>
    </xf>
    <xf numFmtId="0" fontId="17" fillId="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1" fillId="0" borderId="0">
      <alignment vertical="top"/>
    </xf>
    <xf numFmtId="0" fontId="11" fillId="0" borderId="0">
      <alignment vertical="top"/>
    </xf>
    <xf numFmtId="0" fontId="11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0" borderId="0">
      <alignment vertical="top"/>
    </xf>
    <xf numFmtId="0" fontId="11" fillId="0" borderId="0"/>
    <xf numFmtId="0" fontId="20" fillId="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17" borderId="6" applyNumberFormat="0" applyAlignment="0" applyProtection="0">
      <alignment vertical="center"/>
    </xf>
    <xf numFmtId="0" fontId="25" fillId="18" borderId="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17" borderId="9" applyNumberFormat="0" applyAlignment="0" applyProtection="0">
      <alignment vertical="center"/>
    </xf>
    <xf numFmtId="0" fontId="31" fillId="8" borderId="6" applyNumberFormat="0" applyAlignment="0" applyProtection="0">
      <alignment vertical="center"/>
    </xf>
    <xf numFmtId="0" fontId="3" fillId="0" borderId="0">
      <alignment vertical="top"/>
    </xf>
    <xf numFmtId="0" fontId="8" fillId="24" borderId="10" applyNumberFormat="0" applyFont="0" applyAlignment="0" applyProtection="0">
      <alignment vertical="center"/>
    </xf>
    <xf numFmtId="177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5" fillId="0" borderId="0" xfId="1" applyFont="1" applyAlignment="1">
      <alignment wrapText="1"/>
    </xf>
    <xf numFmtId="0" fontId="4" fillId="0" borderId="0" xfId="1" applyFont="1" applyAlignment="1">
      <alignment horizontal="left"/>
    </xf>
    <xf numFmtId="0" fontId="1" fillId="0" borderId="0" xfId="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 wrapText="1"/>
    </xf>
    <xf numFmtId="0" fontId="34" fillId="25" borderId="0" xfId="0" applyFont="1" applyFill="1" applyAlignment="1">
      <alignment wrapText="1"/>
    </xf>
    <xf numFmtId="0" fontId="35" fillId="26" borderId="11" xfId="0" applyFont="1" applyFill="1" applyBorder="1" applyAlignment="1">
      <alignment horizontal="center" vertical="center"/>
    </xf>
    <xf numFmtId="0" fontId="35" fillId="26" borderId="1" xfId="0" applyFont="1" applyFill="1" applyBorder="1" applyAlignment="1">
      <alignment horizontal="center" vertical="center"/>
    </xf>
    <xf numFmtId="0" fontId="36" fillId="0" borderId="0" xfId="0" applyFont="1"/>
    <xf numFmtId="0" fontId="33" fillId="0" borderId="11" xfId="0" applyFont="1" applyBorder="1" applyAlignment="1">
      <alignment horizontal="center" vertical="center"/>
    </xf>
    <xf numFmtId="0" fontId="33" fillId="0" borderId="1" xfId="0" applyFont="1" applyBorder="1" applyAlignment="1">
      <alignment wrapText="1"/>
    </xf>
    <xf numFmtId="177" fontId="33" fillId="0" borderId="1" xfId="62" applyFont="1" applyBorder="1" applyAlignment="1"/>
    <xf numFmtId="0" fontId="37" fillId="0" borderId="0" xfId="0" applyFont="1"/>
    <xf numFmtId="0" fontId="37" fillId="0" borderId="0" xfId="0" applyFont="1" applyAlignment="1">
      <alignment horizontal="left" wrapText="1"/>
    </xf>
    <xf numFmtId="0" fontId="33" fillId="0" borderId="11" xfId="0" applyFont="1" applyBorder="1" applyAlignment="1">
      <alignment horizontal="center" wrapText="1"/>
    </xf>
    <xf numFmtId="43" fontId="33" fillId="0" borderId="1" xfId="62" applyNumberFormat="1" applyFont="1" applyBorder="1" applyAlignment="1"/>
    <xf numFmtId="0" fontId="35" fillId="27" borderId="1" xfId="0" applyFont="1" applyFill="1" applyBorder="1" applyAlignment="1">
      <alignment horizontal="center" vertical="center" wrapText="1"/>
    </xf>
    <xf numFmtId="178" fontId="38" fillId="27" borderId="1" xfId="0" applyNumberFormat="1" applyFont="1" applyFill="1" applyBorder="1" applyAlignment="1">
      <alignment horizontal="center" vertical="center" wrapText="1"/>
    </xf>
    <xf numFmtId="178" fontId="35" fillId="27" borderId="1" xfId="0" applyNumberFormat="1" applyFont="1" applyFill="1" applyBorder="1" applyAlignment="1">
      <alignment horizontal="center" vertical="center" wrapText="1"/>
    </xf>
    <xf numFmtId="178" fontId="35" fillId="27" borderId="11" xfId="0" applyNumberFormat="1" applyFont="1" applyFill="1" applyBorder="1" applyAlignment="1">
      <alignment horizontal="center" vertical="center" wrapText="1"/>
    </xf>
    <xf numFmtId="178" fontId="35" fillId="27" borderId="1" xfId="0" applyNumberFormat="1" applyFont="1" applyFill="1" applyBorder="1" applyAlignment="1">
      <alignment horizontal="right" vertical="center" wrapText="1"/>
    </xf>
    <xf numFmtId="0" fontId="39" fillId="28" borderId="12" xfId="0" applyFont="1" applyFill="1" applyBorder="1" applyAlignment="1">
      <alignment horizontal="center" vertical="center"/>
    </xf>
    <xf numFmtId="0" fontId="39" fillId="28" borderId="0" xfId="0" applyFont="1" applyFill="1" applyBorder="1" applyAlignment="1">
      <alignment horizontal="left"/>
    </xf>
    <xf numFmtId="0" fontId="33" fillId="28" borderId="0" xfId="0" applyFont="1" applyFill="1" applyBorder="1"/>
    <xf numFmtId="178" fontId="33" fillId="28" borderId="0" xfId="0" applyNumberFormat="1" applyFont="1" applyFill="1" applyBorder="1" applyAlignment="1">
      <alignment horizontal="right" vertical="center"/>
    </xf>
    <xf numFmtId="179" fontId="39" fillId="28" borderId="13" xfId="0" applyNumberFormat="1" applyFont="1" applyFill="1" applyBorder="1" applyAlignment="1">
      <alignment horizontal="right"/>
    </xf>
    <xf numFmtId="49" fontId="40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 applyProtection="1">
      <alignment vertical="center" wrapText="1"/>
    </xf>
    <xf numFmtId="0" fontId="40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right" vertical="center"/>
    </xf>
    <xf numFmtId="0" fontId="33" fillId="0" borderId="1" xfId="0" applyFont="1" applyFill="1" applyBorder="1" applyAlignment="1">
      <alignment vertical="center" wrapText="1"/>
    </xf>
    <xf numFmtId="180" fontId="33" fillId="0" borderId="1" xfId="0" applyNumberFormat="1" applyFont="1" applyFill="1" applyBorder="1" applyAlignment="1">
      <alignment horizontal="right" vertical="center"/>
    </xf>
    <xf numFmtId="180" fontId="33" fillId="0" borderId="1" xfId="0" applyNumberFormat="1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 vertical="center"/>
    </xf>
    <xf numFmtId="180" fontId="33" fillId="0" borderId="1" xfId="0" applyNumberFormat="1" applyFont="1" applyBorder="1" applyAlignment="1">
      <alignment horizontal="right"/>
    </xf>
    <xf numFmtId="180" fontId="33" fillId="0" borderId="1" xfId="0" applyNumberFormat="1" applyFont="1" applyBorder="1" applyAlignment="1">
      <alignment horizontal="left"/>
    </xf>
    <xf numFmtId="0" fontId="40" fillId="0" borderId="1" xfId="34" applyFont="1" applyFill="1" applyBorder="1" applyAlignment="1">
      <alignment horizontal="left" vertical="center"/>
    </xf>
    <xf numFmtId="49" fontId="33" fillId="0" borderId="1" xfId="34" applyNumberFormat="1" applyFont="1" applyFill="1" applyBorder="1" applyAlignment="1">
      <alignment horizontal="center" vertical="center"/>
    </xf>
    <xf numFmtId="0" fontId="33" fillId="0" borderId="1" xfId="34" applyFont="1" applyFill="1" applyBorder="1" applyAlignment="1">
      <alignment horizontal="left" vertical="center"/>
    </xf>
    <xf numFmtId="0" fontId="33" fillId="0" borderId="1" xfId="34" applyFont="1" applyFill="1" applyBorder="1" applyAlignment="1">
      <alignment horizontal="right" vertical="center"/>
    </xf>
    <xf numFmtId="43" fontId="33" fillId="29" borderId="1" xfId="64" applyFont="1" applyFill="1" applyBorder="1" applyAlignment="1">
      <alignment horizontal="right" vertical="center" wrapText="1"/>
    </xf>
    <xf numFmtId="0" fontId="43" fillId="28" borderId="12" xfId="0" applyFont="1" applyFill="1" applyBorder="1" applyAlignment="1">
      <alignment horizontal="center" vertical="center"/>
    </xf>
    <xf numFmtId="0" fontId="43" fillId="28" borderId="0" xfId="0" applyFont="1" applyFill="1" applyBorder="1" applyAlignment="1">
      <alignment horizontal="left"/>
    </xf>
    <xf numFmtId="0" fontId="44" fillId="28" borderId="0" xfId="0" applyFont="1" applyFill="1" applyBorder="1"/>
    <xf numFmtId="178" fontId="44" fillId="28" borderId="0" xfId="0" applyNumberFormat="1" applyFont="1" applyFill="1" applyBorder="1" applyAlignment="1">
      <alignment horizontal="right" vertical="center"/>
    </xf>
    <xf numFmtId="179" fontId="43" fillId="28" borderId="13" xfId="0" applyNumberFormat="1" applyFont="1" applyFill="1" applyBorder="1" applyAlignment="1">
      <alignment horizontal="right"/>
    </xf>
    <xf numFmtId="10" fontId="39" fillId="28" borderId="13" xfId="63" applyNumberFormat="1" applyFont="1" applyFill="1" applyBorder="1" applyAlignment="1">
      <alignment horizontal="right"/>
    </xf>
    <xf numFmtId="178" fontId="35" fillId="32" borderId="1" xfId="0" applyNumberFormat="1" applyFont="1" applyFill="1" applyBorder="1" applyAlignment="1">
      <alignment horizontal="left" vertical="center" wrapText="1"/>
    </xf>
    <xf numFmtId="0" fontId="33" fillId="0" borderId="0" xfId="0" applyFont="1" applyBorder="1" applyAlignment="1">
      <alignment horizontal="center" wrapText="1"/>
    </xf>
    <xf numFmtId="2" fontId="33" fillId="0" borderId="1" xfId="62" applyNumberFormat="1" applyFont="1" applyBorder="1" applyAlignment="1"/>
    <xf numFmtId="0" fontId="42" fillId="0" borderId="11" xfId="0" applyFont="1" applyBorder="1" applyAlignment="1">
      <alignment horizontal="center" vertical="center"/>
    </xf>
    <xf numFmtId="0" fontId="42" fillId="0" borderId="1" xfId="0" applyFont="1" applyBorder="1" applyAlignment="1">
      <alignment wrapText="1"/>
    </xf>
    <xf numFmtId="176" fontId="47" fillId="2" borderId="1" xfId="1" applyNumberFormat="1" applyFont="1" applyFill="1" applyBorder="1" applyAlignment="1">
      <alignment horizontal="center"/>
    </xf>
    <xf numFmtId="0" fontId="48" fillId="0" borderId="0" xfId="0" applyFont="1"/>
    <xf numFmtId="176" fontId="49" fillId="2" borderId="1" xfId="1" applyNumberFormat="1" applyFont="1" applyFill="1" applyBorder="1" applyAlignment="1">
      <alignment horizontal="center" wrapText="1"/>
    </xf>
    <xf numFmtId="176" fontId="49" fillId="0" borderId="1" xfId="1" applyNumberFormat="1" applyFont="1" applyBorder="1" applyAlignment="1">
      <alignment horizontal="center"/>
    </xf>
    <xf numFmtId="176" fontId="50" fillId="0" borderId="1" xfId="0" applyNumberFormat="1" applyFont="1" applyBorder="1" applyAlignment="1">
      <alignment horizontal="center"/>
    </xf>
    <xf numFmtId="0" fontId="42" fillId="0" borderId="11" xfId="0" applyFont="1" applyBorder="1" applyAlignment="1">
      <alignment horizontal="center" wrapText="1"/>
    </xf>
    <xf numFmtId="0" fontId="48" fillId="0" borderId="1" xfId="0" applyFont="1" applyBorder="1" applyAlignment="1">
      <alignment horizontal="center"/>
    </xf>
    <xf numFmtId="0" fontId="51" fillId="0" borderId="0" xfId="1" applyFont="1" applyAlignment="1"/>
    <xf numFmtId="0" fontId="52" fillId="0" borderId="0" xfId="1" applyFont="1" applyAlignment="1">
      <alignment horizontal="center"/>
    </xf>
    <xf numFmtId="0" fontId="53" fillId="0" borderId="0" xfId="0" applyFont="1"/>
    <xf numFmtId="0" fontId="51" fillId="33" borderId="0" xfId="1" applyFont="1" applyFill="1" applyAlignment="1"/>
    <xf numFmtId="182" fontId="39" fillId="28" borderId="0" xfId="0" applyNumberFormat="1" applyFont="1" applyFill="1" applyBorder="1" applyAlignment="1">
      <alignment horizontal="left"/>
    </xf>
    <xf numFmtId="43" fontId="54" fillId="0" borderId="0" xfId="62" applyNumberFormat="1" applyFont="1" applyBorder="1" applyAlignment="1"/>
    <xf numFmtId="179" fontId="39" fillId="28" borderId="16" xfId="0" applyNumberFormat="1" applyFont="1" applyFill="1" applyBorder="1" applyAlignment="1">
      <alignment horizontal="left"/>
    </xf>
    <xf numFmtId="0" fontId="33" fillId="0" borderId="0" xfId="0" applyFont="1" applyBorder="1" applyAlignment="1">
      <alignment wrapText="1"/>
    </xf>
    <xf numFmtId="43" fontId="33" fillId="0" borderId="0" xfId="62" applyNumberFormat="1" applyFont="1" applyBorder="1" applyAlignment="1"/>
    <xf numFmtId="0" fontId="57" fillId="0" borderId="0" xfId="0" applyFont="1" applyBorder="1" applyAlignment="1">
      <alignment horizontal="right" wrapText="1"/>
    </xf>
    <xf numFmtId="181" fontId="58" fillId="0" borderId="15" xfId="0" applyNumberFormat="1" applyFont="1" applyFill="1" applyBorder="1" applyAlignment="1">
      <alignment horizontal="right"/>
    </xf>
    <xf numFmtId="0" fontId="0" fillId="0" borderId="0" xfId="0" applyFill="1"/>
    <xf numFmtId="180" fontId="39" fillId="0" borderId="1" xfId="0" applyNumberFormat="1" applyFont="1" applyBorder="1" applyAlignment="1">
      <alignment horizontal="right"/>
    </xf>
    <xf numFmtId="180" fontId="39" fillId="0" borderId="1" xfId="0" applyNumberFormat="1" applyFont="1" applyBorder="1" applyAlignment="1">
      <alignment horizontal="left"/>
    </xf>
    <xf numFmtId="0" fontId="33" fillId="0" borderId="0" xfId="0" applyFont="1" applyFill="1" applyAlignment="1">
      <alignment vertical="center" wrapText="1"/>
    </xf>
    <xf numFmtId="0" fontId="33" fillId="0" borderId="1" xfId="34" applyFont="1" applyFill="1" applyBorder="1" applyAlignment="1">
      <alignment horizontal="left" vertical="center" wrapText="1"/>
    </xf>
    <xf numFmtId="0" fontId="58" fillId="0" borderId="0" xfId="0" applyFont="1" applyFill="1" applyAlignment="1">
      <alignment vertical="center" wrapText="1"/>
    </xf>
    <xf numFmtId="0" fontId="40" fillId="29" borderId="1" xfId="34" applyFont="1" applyFill="1" applyBorder="1" applyAlignment="1">
      <alignment horizontal="left" vertical="center"/>
    </xf>
    <xf numFmtId="0" fontId="40" fillId="29" borderId="1" xfId="34" applyFont="1" applyFill="1" applyBorder="1" applyAlignment="1">
      <alignment horizontal="left" vertical="center" wrapText="1"/>
    </xf>
    <xf numFmtId="0" fontId="40" fillId="29" borderId="1" xfId="34" applyFont="1" applyFill="1" applyBorder="1" applyAlignment="1">
      <alignment horizontal="right" vertical="center"/>
    </xf>
    <xf numFmtId="0" fontId="33" fillId="0" borderId="12" xfId="0" applyFont="1" applyFill="1" applyBorder="1" applyAlignment="1">
      <alignment vertical="center" wrapText="1"/>
    </xf>
    <xf numFmtId="180" fontId="33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60" fillId="28" borderId="12" xfId="0" applyFont="1" applyFill="1" applyBorder="1" applyAlignment="1">
      <alignment horizontal="center" vertical="center"/>
    </xf>
    <xf numFmtId="180" fontId="60" fillId="0" borderId="17" xfId="0" applyNumberFormat="1" applyFont="1" applyFill="1" applyBorder="1" applyAlignment="1">
      <alignment vertical="center"/>
    </xf>
    <xf numFmtId="0" fontId="33" fillId="0" borderId="0" xfId="0" applyFont="1" applyAlignment="1">
      <alignment wrapText="1"/>
    </xf>
    <xf numFmtId="180" fontId="33" fillId="0" borderId="18" xfId="0" applyNumberFormat="1" applyFont="1" applyBorder="1" applyAlignment="1">
      <alignment horizontal="right" vertical="center"/>
    </xf>
    <xf numFmtId="180" fontId="39" fillId="0" borderId="19" xfId="0" applyNumberFormat="1" applyFont="1" applyBorder="1" applyAlignment="1">
      <alignment vertical="center"/>
    </xf>
    <xf numFmtId="10" fontId="39" fillId="28" borderId="18" xfId="63" applyNumberFormat="1" applyFont="1" applyFill="1" applyBorder="1" applyAlignment="1">
      <alignment horizontal="left"/>
    </xf>
    <xf numFmtId="0" fontId="39" fillId="30" borderId="18" xfId="0" applyFont="1" applyFill="1" applyBorder="1" applyAlignment="1">
      <alignment horizontal="left" vertical="center"/>
    </xf>
    <xf numFmtId="181" fontId="58" fillId="0" borderId="18" xfId="0" applyNumberFormat="1" applyFont="1" applyFill="1" applyBorder="1" applyAlignment="1">
      <alignment horizontal="right"/>
    </xf>
    <xf numFmtId="0" fontId="41" fillId="0" borderId="18" xfId="0" applyFont="1" applyFill="1" applyBorder="1" applyAlignment="1" applyProtection="1">
      <alignment vertical="center" wrapText="1"/>
    </xf>
    <xf numFmtId="0" fontId="33" fillId="0" borderId="18" xfId="0" applyFont="1" applyFill="1" applyBorder="1" applyAlignment="1">
      <alignment vertical="center" wrapText="1"/>
    </xf>
    <xf numFmtId="0" fontId="33" fillId="0" borderId="18" xfId="0" applyFont="1" applyFill="1" applyBorder="1" applyAlignment="1">
      <alignment horizontal="right" vertical="center"/>
    </xf>
    <xf numFmtId="0" fontId="44" fillId="0" borderId="18" xfId="0" applyFont="1" applyFill="1" applyBorder="1"/>
    <xf numFmtId="178" fontId="44" fillId="0" borderId="18" xfId="0" applyNumberFormat="1" applyFont="1" applyFill="1" applyBorder="1" applyAlignment="1">
      <alignment horizontal="right" vertical="center"/>
    </xf>
    <xf numFmtId="0" fontId="32" fillId="0" borderId="0" xfId="0" applyFont="1" applyAlignment="1">
      <alignment horizontal="center"/>
    </xf>
    <xf numFmtId="0" fontId="39" fillId="0" borderId="11" xfId="0" applyFont="1" applyBorder="1" applyAlignment="1">
      <alignment horizontal="right"/>
    </xf>
    <xf numFmtId="0" fontId="39" fillId="0" borderId="14" xfId="0" applyFont="1" applyBorder="1" applyAlignment="1">
      <alignment horizontal="right"/>
    </xf>
    <xf numFmtId="0" fontId="39" fillId="0" borderId="15" xfId="0" applyFont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3" fillId="0" borderId="14" xfId="0" applyFont="1" applyBorder="1" applyAlignment="1">
      <alignment horizontal="right"/>
    </xf>
    <xf numFmtId="0" fontId="33" fillId="0" borderId="15" xfId="0" applyFont="1" applyBorder="1" applyAlignment="1">
      <alignment horizontal="right"/>
    </xf>
    <xf numFmtId="0" fontId="39" fillId="30" borderId="11" xfId="0" applyFont="1" applyFill="1" applyBorder="1" applyAlignment="1">
      <alignment horizontal="center" vertical="center"/>
    </xf>
    <xf numFmtId="0" fontId="39" fillId="30" borderId="14" xfId="0" applyFont="1" applyFill="1" applyBorder="1" applyAlignment="1">
      <alignment horizontal="center" vertical="center"/>
    </xf>
    <xf numFmtId="0" fontId="39" fillId="30" borderId="15" xfId="0" applyFont="1" applyFill="1" applyBorder="1" applyAlignment="1">
      <alignment horizontal="center" vertical="center"/>
    </xf>
    <xf numFmtId="0" fontId="33" fillId="0" borderId="12" xfId="0" applyFont="1" applyFill="1" applyBorder="1" applyAlignment="1">
      <alignment horizontal="center" vertical="center" wrapText="1"/>
    </xf>
    <xf numFmtId="49" fontId="60" fillId="0" borderId="17" xfId="0" applyNumberFormat="1" applyFont="1" applyFill="1" applyBorder="1" applyAlignment="1">
      <alignment horizontal="right" vertical="center"/>
    </xf>
    <xf numFmtId="0" fontId="59" fillId="0" borderId="0" xfId="0" applyFont="1" applyAlignment="1">
      <alignment horizontal="left" vertical="center"/>
    </xf>
    <xf numFmtId="0" fontId="35" fillId="31" borderId="1" xfId="0" applyFont="1" applyFill="1" applyBorder="1" applyAlignment="1">
      <alignment horizontal="center" vertical="center"/>
    </xf>
    <xf numFmtId="0" fontId="58" fillId="0" borderId="12" xfId="0" applyFont="1" applyFill="1" applyBorder="1" applyAlignment="1">
      <alignment horizontal="center" vertical="center" wrapText="1"/>
    </xf>
  </cellXfs>
  <cellStyles count="121">
    <cellStyle name="0,0_x000d__x000a_NA_x000d__x000a_" xfId="2"/>
    <cellStyle name="20% - 强调文字颜色 1" xfId="5"/>
    <cellStyle name="20% - 强调文字颜色 2" xfId="6"/>
    <cellStyle name="20% - 强调文字颜色 3" xfId="7"/>
    <cellStyle name="20% - 强调文字颜色 4" xfId="8"/>
    <cellStyle name="20% - 强调文字颜色 5" xfId="9"/>
    <cellStyle name="20% - 强调文字颜色 6" xfId="10"/>
    <cellStyle name="40% - 强调文字颜色 1" xfId="11"/>
    <cellStyle name="40% - 强调文字颜色 2" xfId="12"/>
    <cellStyle name="40% - 强调文字颜色 3" xfId="13"/>
    <cellStyle name="40% - 强调文字颜色 4" xfId="14"/>
    <cellStyle name="40% - 强调文字颜色 5" xfId="15"/>
    <cellStyle name="40% - 强调文字颜色 6" xfId="16"/>
    <cellStyle name="60% - 强调文字颜色 1" xfId="17"/>
    <cellStyle name="60% - 强调文字颜色 2" xfId="18"/>
    <cellStyle name="60% - 强调文字颜色 3" xfId="19"/>
    <cellStyle name="60% - 强调文字颜色 4" xfId="20"/>
    <cellStyle name="60% - 强调文字颜色 5" xfId="21"/>
    <cellStyle name="60% - 强调文字颜色 6" xfId="22"/>
    <cellStyle name="Comma 2" xfId="4"/>
    <cellStyle name="Normal 2" xfId="3"/>
    <cellStyle name="Normal 3" xfId="23"/>
    <cellStyle name="Normal_Event Logistic Service RFQ Template_v3" xfId="1"/>
    <cellStyle name="百分比" xfId="63" builtinId="5"/>
    <cellStyle name="标题" xfId="24"/>
    <cellStyle name="标题 1" xfId="25"/>
    <cellStyle name="标题 2" xfId="26"/>
    <cellStyle name="标题 3" xfId="27"/>
    <cellStyle name="标题 4" xfId="28"/>
    <cellStyle name="标题_20131026　杭州無錫2日間見積もり(0929)" xfId="29"/>
    <cellStyle name="標準_Meeting Request（1125 价）" xfId="30"/>
    <cellStyle name="差" xfId="31"/>
    <cellStyle name="差_20131026　杭州無錫2日間見積もり(0929)" xfId="32"/>
    <cellStyle name="差_Meeting Request（1125 价）" xfId="33"/>
    <cellStyle name="常规" xfId="0" builtinId="0"/>
    <cellStyle name="常规 2" xfId="34"/>
    <cellStyle name="常规 2 2 4" xfId="35"/>
    <cellStyle name="常规 2 5" xfId="36"/>
    <cellStyle name="常规 3" xfId="37"/>
    <cellStyle name="常规 3 2" xfId="38"/>
    <cellStyle name="常规 3 3" xfId="39"/>
    <cellStyle name="常规 4" xfId="40"/>
    <cellStyle name="常规 5" xfId="41"/>
    <cellStyle name="超链接" xfId="65" builtinId="8" hidden="1"/>
    <cellStyle name="超链接" xfId="67" builtinId="8" hidden="1"/>
    <cellStyle name="超链接" xfId="69" builtinId="8" hidden="1"/>
    <cellStyle name="超链接" xfId="71" builtinId="8" hidden="1"/>
    <cellStyle name="超链接" xfId="73" builtinId="8" hidden="1"/>
    <cellStyle name="超链接" xfId="75" builtinId="8" hidden="1"/>
    <cellStyle name="超链接" xfId="77" builtinId="8" hidden="1"/>
    <cellStyle name="超链接" xfId="79" builtinId="8" hidden="1"/>
    <cellStyle name="超链接" xfId="81" builtinId="8" hidden="1"/>
    <cellStyle name="超链接" xfId="83" builtinId="8" hidden="1"/>
    <cellStyle name="超链接" xfId="85" builtinId="8" hidden="1"/>
    <cellStyle name="超链接" xfId="87" builtinId="8" hidden="1"/>
    <cellStyle name="超链接" xfId="89" builtinId="8" hidden="1"/>
    <cellStyle name="超链接" xfId="91" builtinId="8" hidden="1"/>
    <cellStyle name="超链接" xfId="93" builtinId="8" hidden="1"/>
    <cellStyle name="超链接" xfId="95" builtinId="8" hidden="1"/>
    <cellStyle name="超链接" xfId="97" builtinId="8" hidden="1"/>
    <cellStyle name="超链接" xfId="99" builtinId="8" hidden="1"/>
    <cellStyle name="超链接" xfId="101" builtinId="8" hidden="1"/>
    <cellStyle name="超链接" xfId="103" builtinId="8" hidden="1"/>
    <cellStyle name="超链接" xfId="105" builtinId="8" hidden="1"/>
    <cellStyle name="超链接" xfId="107" builtinId="8" hidden="1"/>
    <cellStyle name="超链接" xfId="109" builtinId="8" hidden="1"/>
    <cellStyle name="超链接" xfId="111" builtinId="8" hidden="1"/>
    <cellStyle name="超链接" xfId="113" builtinId="8" hidden="1"/>
    <cellStyle name="超链接" xfId="115" builtinId="8" hidden="1"/>
    <cellStyle name="超链接" xfId="117" builtinId="8" hidden="1"/>
    <cellStyle name="超链接" xfId="119" builtinId="8" hidden="1"/>
    <cellStyle name="好" xfId="42"/>
    <cellStyle name="好_20131026　杭州無錫2日間見積もり(0929)" xfId="43"/>
    <cellStyle name="好_Meeting Request（1125 价）" xfId="44"/>
    <cellStyle name="汇总" xfId="45"/>
    <cellStyle name="计算" xfId="46"/>
    <cellStyle name="检查单元格" xfId="47"/>
    <cellStyle name="解释性文本" xfId="48"/>
    <cellStyle name="警告文本" xfId="49"/>
    <cellStyle name="链接单元格" xfId="50"/>
    <cellStyle name="千位分隔" xfId="62" builtinId="3"/>
    <cellStyle name="千位分隔 2" xfId="64"/>
    <cellStyle name="强调文字颜色 1" xfId="51"/>
    <cellStyle name="强调文字颜色 2" xfId="52"/>
    <cellStyle name="强调文字颜色 3" xfId="53"/>
    <cellStyle name="强调文字颜色 4" xfId="54"/>
    <cellStyle name="强调文字颜色 5" xfId="55"/>
    <cellStyle name="强调文字颜色 6" xfId="56"/>
    <cellStyle name="适中" xfId="57"/>
    <cellStyle name="输出" xfId="58"/>
    <cellStyle name="输入" xfId="59"/>
    <cellStyle name="样式 1" xfId="60"/>
    <cellStyle name="已访问的超链接" xfId="66" builtinId="9" hidden="1"/>
    <cellStyle name="已访问的超链接" xfId="68" builtinId="9" hidden="1"/>
    <cellStyle name="已访问的超链接" xfId="70" builtinId="9" hidden="1"/>
    <cellStyle name="已访问的超链接" xfId="72" builtinId="9" hidden="1"/>
    <cellStyle name="已访问的超链接" xfId="74" builtinId="9" hidden="1"/>
    <cellStyle name="已访问的超链接" xfId="76" builtinId="9" hidden="1"/>
    <cellStyle name="已访问的超链接" xfId="78" builtinId="9" hidden="1"/>
    <cellStyle name="已访问的超链接" xfId="80" builtinId="9" hidden="1"/>
    <cellStyle name="已访问的超链接" xfId="82" builtinId="9" hidden="1"/>
    <cellStyle name="已访问的超链接" xfId="84" builtinId="9" hidden="1"/>
    <cellStyle name="已访问的超链接" xfId="86" builtinId="9" hidden="1"/>
    <cellStyle name="已访问的超链接" xfId="88" builtinId="9" hidden="1"/>
    <cellStyle name="已访问的超链接" xfId="90" builtinId="9" hidden="1"/>
    <cellStyle name="已访问的超链接" xfId="92" builtinId="9" hidden="1"/>
    <cellStyle name="已访问的超链接" xfId="94" builtinId="9" hidden="1"/>
    <cellStyle name="已访问的超链接" xfId="96" builtinId="9" hidden="1"/>
    <cellStyle name="已访问的超链接" xfId="98" builtinId="9" hidden="1"/>
    <cellStyle name="已访问的超链接" xfId="100" builtinId="9" hidden="1"/>
    <cellStyle name="已访问的超链接" xfId="102" builtinId="9" hidden="1"/>
    <cellStyle name="已访问的超链接" xfId="104" builtinId="9" hidden="1"/>
    <cellStyle name="已访问的超链接" xfId="106" builtinId="9" hidden="1"/>
    <cellStyle name="已访问的超链接" xfId="108" builtinId="9" hidden="1"/>
    <cellStyle name="已访问的超链接" xfId="110" builtinId="9" hidden="1"/>
    <cellStyle name="已访问的超链接" xfId="112" builtinId="9" hidden="1"/>
    <cellStyle name="已访问的超链接" xfId="114" builtinId="9" hidden="1"/>
    <cellStyle name="已访问的超链接" xfId="116" builtinId="9" hidden="1"/>
    <cellStyle name="已访问的超链接" xfId="118" builtinId="9" hidden="1"/>
    <cellStyle name="已访问的超链接" xfId="120" builtinId="9" hidden="1"/>
    <cellStyle name="注释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B24" sqref="B24"/>
    </sheetView>
  </sheetViews>
  <sheetFormatPr defaultColWidth="8.875" defaultRowHeight="13.5"/>
  <cols>
    <col min="1" max="1" width="3.125" style="1" customWidth="1"/>
    <col min="2" max="2" width="26.5" style="1" customWidth="1"/>
    <col min="3" max="3" width="13.625" style="4" customWidth="1"/>
    <col min="4" max="4" width="0.875" style="1" customWidth="1"/>
    <col min="5" max="5" width="24.625" style="1" customWidth="1"/>
    <col min="6" max="6" width="13.625" style="1" customWidth="1"/>
    <col min="7" max="7" width="1.125" style="1" customWidth="1"/>
    <col min="8" max="8" width="24.875" style="1" customWidth="1"/>
    <col min="9" max="9" width="12.375" style="1" customWidth="1"/>
    <col min="10" max="10" width="1.125" style="1" customWidth="1"/>
    <col min="11" max="11" width="36.875" style="1" customWidth="1"/>
    <col min="12" max="12" width="13.625" style="1" customWidth="1"/>
    <col min="13" max="16384" width="8.875" style="1"/>
  </cols>
  <sheetData>
    <row r="1" spans="1:12">
      <c r="B1" s="2"/>
      <c r="C1" s="3"/>
    </row>
    <row r="2" spans="1:12" ht="14.25">
      <c r="B2" s="64" t="s">
        <v>0</v>
      </c>
      <c r="C2" s="65"/>
      <c r="D2" s="66"/>
      <c r="E2" s="64" t="s">
        <v>0</v>
      </c>
      <c r="F2" s="65"/>
      <c r="G2" s="66"/>
      <c r="H2" s="64" t="s">
        <v>0</v>
      </c>
      <c r="I2" s="65"/>
      <c r="J2" s="66"/>
      <c r="K2" s="67" t="s">
        <v>32</v>
      </c>
      <c r="L2" s="65"/>
    </row>
    <row r="3" spans="1:12" ht="28.5">
      <c r="A3" s="55">
        <v>1</v>
      </c>
      <c r="B3" s="56" t="s">
        <v>1</v>
      </c>
      <c r="C3" s="57"/>
      <c r="D3" s="58"/>
      <c r="E3" s="56" t="s">
        <v>1</v>
      </c>
      <c r="F3" s="57"/>
      <c r="G3" s="58"/>
      <c r="H3" s="56" t="s">
        <v>1</v>
      </c>
      <c r="I3" s="57"/>
      <c r="J3" s="58"/>
      <c r="K3" s="56" t="s">
        <v>1</v>
      </c>
      <c r="L3" s="57">
        <f>I3+F3+C3</f>
        <v>0</v>
      </c>
    </row>
    <row r="4" spans="1:12" ht="15.75">
      <c r="A4" s="55">
        <v>2</v>
      </c>
      <c r="B4" s="56" t="s">
        <v>2</v>
      </c>
      <c r="C4" s="57"/>
      <c r="D4" s="58"/>
      <c r="E4" s="56" t="s">
        <v>2</v>
      </c>
      <c r="F4" s="57"/>
      <c r="G4" s="58"/>
      <c r="H4" s="56" t="s">
        <v>2</v>
      </c>
      <c r="I4" s="57"/>
      <c r="J4" s="58"/>
      <c r="K4" s="56" t="s">
        <v>2</v>
      </c>
      <c r="L4" s="57">
        <f>I4+F4+C4</f>
        <v>0</v>
      </c>
    </row>
    <row r="5" spans="1:12" ht="38.25" customHeight="1">
      <c r="A5" s="55">
        <v>3</v>
      </c>
      <c r="B5" s="56" t="s">
        <v>3</v>
      </c>
      <c r="C5" s="59"/>
      <c r="D5" s="58"/>
      <c r="E5" s="56" t="s">
        <v>3</v>
      </c>
      <c r="F5" s="59"/>
      <c r="G5" s="58"/>
      <c r="H5" s="56" t="s">
        <v>3</v>
      </c>
      <c r="I5" s="59"/>
      <c r="J5" s="58"/>
      <c r="K5" s="56" t="s">
        <v>3</v>
      </c>
      <c r="L5" s="57">
        <f t="shared" ref="L5:L17" si="0">I5+F5+C5</f>
        <v>0</v>
      </c>
    </row>
    <row r="6" spans="1:12" ht="15.75">
      <c r="A6" s="55">
        <v>4</v>
      </c>
      <c r="B6" s="56" t="s">
        <v>4</v>
      </c>
      <c r="C6" s="60"/>
      <c r="D6" s="58"/>
      <c r="E6" s="56" t="s">
        <v>4</v>
      </c>
      <c r="F6" s="60"/>
      <c r="G6" s="58"/>
      <c r="H6" s="56" t="s">
        <v>4</v>
      </c>
      <c r="I6" s="60"/>
      <c r="J6" s="58"/>
      <c r="K6" s="56" t="s">
        <v>4</v>
      </c>
      <c r="L6" s="57">
        <f t="shared" si="0"/>
        <v>0</v>
      </c>
    </row>
    <row r="7" spans="1:12" ht="42.75">
      <c r="A7" s="55">
        <v>5</v>
      </c>
      <c r="B7" s="56" t="s">
        <v>17</v>
      </c>
      <c r="C7" s="60"/>
      <c r="D7" s="58"/>
      <c r="E7" s="56" t="s">
        <v>17</v>
      </c>
      <c r="F7" s="60"/>
      <c r="G7" s="58"/>
      <c r="H7" s="56" t="s">
        <v>17</v>
      </c>
      <c r="I7" s="60"/>
      <c r="J7" s="58"/>
      <c r="K7" s="56" t="s">
        <v>17</v>
      </c>
      <c r="L7" s="57">
        <f t="shared" si="0"/>
        <v>0</v>
      </c>
    </row>
    <row r="8" spans="1:12" ht="15.75">
      <c r="A8" s="55">
        <v>6</v>
      </c>
      <c r="B8" s="56" t="s">
        <v>5</v>
      </c>
      <c r="C8" s="60"/>
      <c r="D8" s="58"/>
      <c r="E8" s="56" t="s">
        <v>5</v>
      </c>
      <c r="F8" s="60"/>
      <c r="G8" s="58"/>
      <c r="H8" s="56" t="s">
        <v>5</v>
      </c>
      <c r="I8" s="60"/>
      <c r="J8" s="58"/>
      <c r="K8" s="56" t="s">
        <v>5</v>
      </c>
      <c r="L8" s="57">
        <f t="shared" si="0"/>
        <v>0</v>
      </c>
    </row>
    <row r="9" spans="1:12" ht="15.75">
      <c r="A9" s="55">
        <v>7</v>
      </c>
      <c r="B9" s="56" t="s">
        <v>6</v>
      </c>
      <c r="C9" s="60"/>
      <c r="D9" s="58"/>
      <c r="E9" s="56" t="s">
        <v>6</v>
      </c>
      <c r="F9" s="60"/>
      <c r="G9" s="58"/>
      <c r="H9" s="56" t="s">
        <v>6</v>
      </c>
      <c r="I9" s="60"/>
      <c r="J9" s="58"/>
      <c r="K9" s="56" t="s">
        <v>6</v>
      </c>
      <c r="L9" s="57">
        <f t="shared" si="0"/>
        <v>0</v>
      </c>
    </row>
    <row r="10" spans="1:12" ht="28.5">
      <c r="A10" s="55">
        <v>8</v>
      </c>
      <c r="B10" s="56" t="s">
        <v>7</v>
      </c>
      <c r="C10" s="60"/>
      <c r="D10" s="58"/>
      <c r="E10" s="56" t="s">
        <v>7</v>
      </c>
      <c r="F10" s="60"/>
      <c r="G10" s="58"/>
      <c r="H10" s="56" t="s">
        <v>7</v>
      </c>
      <c r="I10" s="60"/>
      <c r="J10" s="58"/>
      <c r="K10" s="56" t="s">
        <v>7</v>
      </c>
      <c r="L10" s="57">
        <f t="shared" si="0"/>
        <v>0</v>
      </c>
    </row>
    <row r="11" spans="1:12" ht="15.75">
      <c r="A11" s="55">
        <v>9</v>
      </c>
      <c r="B11" s="56" t="s">
        <v>8</v>
      </c>
      <c r="C11" s="60"/>
      <c r="D11" s="58"/>
      <c r="E11" s="56" t="s">
        <v>8</v>
      </c>
      <c r="F11" s="60"/>
      <c r="G11" s="58"/>
      <c r="H11" s="56" t="s">
        <v>8</v>
      </c>
      <c r="I11" s="60"/>
      <c r="J11" s="58"/>
      <c r="K11" s="56" t="s">
        <v>8</v>
      </c>
      <c r="L11" s="57">
        <f t="shared" si="0"/>
        <v>0</v>
      </c>
    </row>
    <row r="12" spans="1:12" ht="28.5">
      <c r="A12" s="55">
        <v>10</v>
      </c>
      <c r="B12" s="56" t="s">
        <v>18</v>
      </c>
      <c r="C12" s="60"/>
      <c r="D12" s="58"/>
      <c r="E12" s="56" t="s">
        <v>18</v>
      </c>
      <c r="F12" s="60"/>
      <c r="G12" s="58"/>
      <c r="H12" s="56" t="s">
        <v>18</v>
      </c>
      <c r="I12" s="60"/>
      <c r="J12" s="58"/>
      <c r="K12" s="56" t="s">
        <v>18</v>
      </c>
      <c r="L12" s="57">
        <f t="shared" si="0"/>
        <v>0</v>
      </c>
    </row>
    <row r="13" spans="1:12" ht="15.75">
      <c r="A13" s="55">
        <v>11</v>
      </c>
      <c r="B13" s="56" t="s">
        <v>9</v>
      </c>
      <c r="C13" s="60"/>
      <c r="D13" s="58"/>
      <c r="E13" s="56" t="s">
        <v>9</v>
      </c>
      <c r="F13" s="60"/>
      <c r="G13" s="58"/>
      <c r="H13" s="56" t="s">
        <v>9</v>
      </c>
      <c r="I13" s="60"/>
      <c r="J13" s="58"/>
      <c r="K13" s="56" t="s">
        <v>9</v>
      </c>
      <c r="L13" s="57">
        <f t="shared" si="0"/>
        <v>0</v>
      </c>
    </row>
    <row r="14" spans="1:12" ht="28.5">
      <c r="A14" s="55">
        <v>12</v>
      </c>
      <c r="B14" s="56" t="s">
        <v>34</v>
      </c>
      <c r="C14" s="60"/>
      <c r="D14" s="58"/>
      <c r="E14" s="56" t="s">
        <v>34</v>
      </c>
      <c r="F14" s="60"/>
      <c r="G14" s="58"/>
      <c r="H14" s="56" t="s">
        <v>34</v>
      </c>
      <c r="I14" s="60"/>
      <c r="J14" s="58"/>
      <c r="K14" s="56" t="s">
        <v>34</v>
      </c>
      <c r="L14" s="57">
        <f t="shared" si="0"/>
        <v>0</v>
      </c>
    </row>
    <row r="15" spans="1:12" ht="15.75">
      <c r="A15" s="55">
        <v>13</v>
      </c>
      <c r="B15" s="56" t="s">
        <v>33</v>
      </c>
      <c r="C15" s="60"/>
      <c r="D15" s="58"/>
      <c r="E15" s="56" t="s">
        <v>33</v>
      </c>
      <c r="F15" s="60"/>
      <c r="G15" s="58"/>
      <c r="H15" s="56" t="s">
        <v>33</v>
      </c>
      <c r="I15" s="60"/>
      <c r="J15" s="58"/>
      <c r="K15" s="56" t="s">
        <v>33</v>
      </c>
      <c r="L15" s="57">
        <f t="shared" si="0"/>
        <v>0</v>
      </c>
    </row>
    <row r="16" spans="1:12" ht="15.75">
      <c r="A16" s="55">
        <v>14</v>
      </c>
      <c r="B16" s="56" t="s">
        <v>10</v>
      </c>
      <c r="C16" s="61"/>
      <c r="D16" s="58"/>
      <c r="E16" s="56" t="s">
        <v>10</v>
      </c>
      <c r="F16" s="61"/>
      <c r="G16" s="58"/>
      <c r="H16" s="56" t="s">
        <v>10</v>
      </c>
      <c r="I16" s="61"/>
      <c r="J16" s="58"/>
      <c r="K16" s="56" t="s">
        <v>10</v>
      </c>
      <c r="L16" s="57">
        <f t="shared" si="0"/>
        <v>0</v>
      </c>
    </row>
    <row r="17" spans="1:12" ht="15.75">
      <c r="A17" s="62"/>
      <c r="B17" s="56" t="s">
        <v>11</v>
      </c>
      <c r="C17" s="63"/>
      <c r="D17" s="58"/>
      <c r="E17" s="56" t="s">
        <v>11</v>
      </c>
      <c r="F17" s="63"/>
      <c r="G17" s="58"/>
      <c r="H17" s="56" t="s">
        <v>11</v>
      </c>
      <c r="I17" s="63"/>
      <c r="J17" s="58"/>
      <c r="K17" s="56" t="s">
        <v>11</v>
      </c>
      <c r="L17" s="57">
        <f t="shared" si="0"/>
        <v>0</v>
      </c>
    </row>
  </sheetData>
  <phoneticPr fontId="2" type="noConversion"/>
  <pageMargins left="0.75" right="0.75" top="1" bottom="1" header="0.5" footer="0.5"/>
  <pageSetup paperSize="9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K56"/>
  <sheetViews>
    <sheetView tabSelected="1" topLeftCell="A37" zoomScale="85" zoomScaleNormal="85" zoomScalePageLayoutView="130" workbookViewId="0">
      <selection activeCell="B57" sqref="B57"/>
    </sheetView>
  </sheetViews>
  <sheetFormatPr defaultColWidth="8.875" defaultRowHeight="14.25"/>
  <cols>
    <col min="2" max="2" width="8.5" customWidth="1"/>
    <col min="3" max="3" width="45.125" customWidth="1"/>
    <col min="4" max="4" width="17" customWidth="1"/>
    <col min="5" max="5" width="35.375" customWidth="1"/>
    <col min="6" max="6" width="8.625" customWidth="1"/>
    <col min="7" max="7" width="8.5" customWidth="1"/>
    <col min="8" max="8" width="13.5" customWidth="1"/>
    <col min="9" max="9" width="19.125" customWidth="1"/>
    <col min="10" max="10" width="18.5" customWidth="1"/>
    <col min="11" max="11" width="22.75" customWidth="1"/>
  </cols>
  <sheetData>
    <row r="2" spans="2:10" ht="22.5">
      <c r="B2" s="100" t="s">
        <v>12</v>
      </c>
      <c r="C2" s="100"/>
      <c r="D2" s="100"/>
      <c r="E2" s="100"/>
      <c r="F2" s="5"/>
      <c r="G2" s="6"/>
      <c r="H2" s="6"/>
      <c r="I2" s="6"/>
      <c r="J2" s="7"/>
    </row>
    <row r="3" spans="2:10" ht="35.25">
      <c r="B3" s="8"/>
      <c r="C3" s="9" t="s">
        <v>13</v>
      </c>
      <c r="D3" s="10" t="s">
        <v>35</v>
      </c>
      <c r="E3" s="5"/>
      <c r="F3" s="6"/>
      <c r="G3" s="6"/>
      <c r="H3" s="6"/>
      <c r="I3" s="6"/>
      <c r="J3" s="7"/>
    </row>
    <row r="4" spans="2:10" ht="18">
      <c r="B4" s="11" t="s">
        <v>14</v>
      </c>
      <c r="C4" s="12" t="s">
        <v>15</v>
      </c>
      <c r="D4" s="12" t="s">
        <v>16</v>
      </c>
      <c r="E4" s="5"/>
      <c r="F4" s="13"/>
      <c r="G4" s="6"/>
      <c r="H4" s="6"/>
      <c r="I4" s="6"/>
      <c r="J4" s="7"/>
    </row>
    <row r="5" spans="2:10" ht="18">
      <c r="B5" s="14">
        <v>1</v>
      </c>
      <c r="C5" s="15" t="s">
        <v>45</v>
      </c>
      <c r="D5" s="16">
        <f>I35</f>
        <v>97278</v>
      </c>
      <c r="E5" s="5"/>
      <c r="F5" s="17"/>
      <c r="G5" s="6"/>
      <c r="H5" s="6"/>
      <c r="I5" s="6"/>
      <c r="J5" s="7"/>
    </row>
    <row r="6" spans="2:10" ht="18">
      <c r="B6" s="14">
        <v>2</v>
      </c>
      <c r="C6" s="15" t="s">
        <v>2</v>
      </c>
      <c r="D6" s="16">
        <v>0</v>
      </c>
      <c r="E6" s="5"/>
      <c r="F6" s="17"/>
      <c r="G6" s="6"/>
      <c r="H6" s="6"/>
      <c r="I6" s="6"/>
      <c r="J6" s="7"/>
    </row>
    <row r="7" spans="2:10" ht="18">
      <c r="B7" s="14">
        <v>3</v>
      </c>
      <c r="C7" s="15" t="s">
        <v>3</v>
      </c>
      <c r="D7" s="16">
        <v>0</v>
      </c>
      <c r="E7" s="5"/>
      <c r="F7" s="17"/>
      <c r="G7" s="6"/>
      <c r="H7" s="6"/>
      <c r="I7" s="6"/>
      <c r="J7" s="7"/>
    </row>
    <row r="8" spans="2:10" ht="18">
      <c r="B8" s="14">
        <v>4</v>
      </c>
      <c r="C8" s="15" t="s">
        <v>44</v>
      </c>
      <c r="D8" s="16"/>
      <c r="E8" s="5"/>
      <c r="F8" s="17"/>
      <c r="G8" s="6"/>
      <c r="H8" s="6"/>
      <c r="I8" s="6"/>
      <c r="J8" s="7"/>
    </row>
    <row r="9" spans="2:10" ht="35.25">
      <c r="B9" s="14">
        <v>5</v>
      </c>
      <c r="C9" s="15" t="s">
        <v>17</v>
      </c>
      <c r="D9" s="16">
        <f>I39</f>
        <v>450000</v>
      </c>
      <c r="E9" s="5"/>
      <c r="F9" s="17"/>
      <c r="G9" s="6"/>
      <c r="H9" s="6"/>
      <c r="I9" s="6"/>
      <c r="J9" s="7"/>
    </row>
    <row r="10" spans="2:10" ht="18">
      <c r="B10" s="14">
        <v>6</v>
      </c>
      <c r="C10" s="15" t="s">
        <v>5</v>
      </c>
      <c r="D10" s="16">
        <v>0</v>
      </c>
      <c r="E10" s="5"/>
      <c r="F10" s="17"/>
      <c r="G10" s="6"/>
      <c r="H10" s="6"/>
      <c r="I10" s="6"/>
      <c r="J10" s="7"/>
    </row>
    <row r="11" spans="2:10" ht="18">
      <c r="B11" s="14">
        <v>7</v>
      </c>
      <c r="C11" s="15" t="s">
        <v>6</v>
      </c>
      <c r="D11" s="16">
        <v>0</v>
      </c>
      <c r="E11" s="5"/>
      <c r="F11" s="17"/>
      <c r="G11" s="17"/>
      <c r="H11" s="6"/>
      <c r="I11" s="6"/>
      <c r="J11" s="7"/>
    </row>
    <row r="12" spans="2:10" ht="18">
      <c r="B12" s="14">
        <v>8</v>
      </c>
      <c r="C12" s="15" t="s">
        <v>7</v>
      </c>
      <c r="D12" s="16">
        <v>0</v>
      </c>
      <c r="E12" s="5"/>
      <c r="F12" s="17"/>
      <c r="G12" s="17"/>
      <c r="H12" s="6"/>
      <c r="I12" s="6"/>
      <c r="J12" s="7"/>
    </row>
    <row r="13" spans="2:10" ht="18">
      <c r="B13" s="14">
        <v>9</v>
      </c>
      <c r="C13" s="15" t="s">
        <v>8</v>
      </c>
      <c r="D13" s="16">
        <f>I45</f>
        <v>0</v>
      </c>
      <c r="E13" s="5"/>
      <c r="F13" s="18"/>
      <c r="G13" s="18"/>
      <c r="H13" s="6"/>
      <c r="I13" s="6"/>
      <c r="J13" s="7"/>
    </row>
    <row r="14" spans="2:10" ht="35.25">
      <c r="B14" s="14">
        <v>10</v>
      </c>
      <c r="C14" s="15" t="s">
        <v>18</v>
      </c>
      <c r="D14" s="16">
        <v>0</v>
      </c>
      <c r="E14" s="89"/>
      <c r="F14" s="18"/>
      <c r="G14" s="18"/>
      <c r="H14" s="18"/>
      <c r="I14" s="6"/>
      <c r="J14" s="7"/>
    </row>
    <row r="15" spans="2:10" ht="18">
      <c r="B15" s="14">
        <v>11</v>
      </c>
      <c r="C15" s="15" t="s">
        <v>9</v>
      </c>
      <c r="D15" s="16">
        <v>0</v>
      </c>
      <c r="E15" s="5"/>
      <c r="F15" s="18"/>
      <c r="G15" s="18"/>
      <c r="H15" s="18"/>
      <c r="I15" s="6"/>
      <c r="J15" s="7"/>
    </row>
    <row r="16" spans="2:10" ht="18">
      <c r="B16" s="14">
        <v>12</v>
      </c>
      <c r="C16" s="15" t="s">
        <v>40</v>
      </c>
      <c r="D16" s="16">
        <v>0</v>
      </c>
      <c r="E16" s="5"/>
      <c r="F16" s="18"/>
      <c r="G16" s="18"/>
      <c r="H16" s="18"/>
      <c r="I16" s="6"/>
      <c r="J16" s="7"/>
    </row>
    <row r="17" spans="2:11" ht="18">
      <c r="B17" s="14">
        <v>13</v>
      </c>
      <c r="C17" s="15" t="s">
        <v>33</v>
      </c>
      <c r="D17" s="16">
        <f>I50</f>
        <v>198900</v>
      </c>
      <c r="E17" s="5"/>
      <c r="F17" s="18"/>
      <c r="G17" s="18"/>
      <c r="H17" s="18"/>
      <c r="I17" s="6"/>
      <c r="J17" s="7"/>
    </row>
    <row r="18" spans="2:11" ht="17.25">
      <c r="B18" s="14">
        <v>14</v>
      </c>
      <c r="C18" s="15" t="s">
        <v>36</v>
      </c>
      <c r="D18" s="54">
        <f>I52</f>
        <v>50986.34274</v>
      </c>
      <c r="E18" s="5"/>
      <c r="F18" s="6"/>
      <c r="G18" s="6"/>
      <c r="H18" s="6"/>
      <c r="I18" s="6"/>
      <c r="J18" s="7"/>
    </row>
    <row r="19" spans="2:11" ht="17.25">
      <c r="B19" s="19"/>
      <c r="C19" s="15" t="s">
        <v>11</v>
      </c>
      <c r="D19" s="20">
        <f>SUM(D5:D18)</f>
        <v>797164.34273999999</v>
      </c>
      <c r="E19" s="5"/>
      <c r="F19" s="6"/>
      <c r="G19" s="6"/>
      <c r="H19" s="6"/>
      <c r="I19" s="6"/>
      <c r="J19" s="7"/>
    </row>
    <row r="20" spans="2:11" ht="17.25">
      <c r="B20" s="53"/>
      <c r="C20" s="71"/>
      <c r="D20" s="72"/>
      <c r="E20" s="5"/>
      <c r="F20" s="6"/>
      <c r="G20" s="6"/>
      <c r="H20" s="6"/>
      <c r="I20" s="6"/>
      <c r="J20" s="7"/>
    </row>
    <row r="21" spans="2:11" ht="58.5">
      <c r="B21" s="53"/>
      <c r="C21" s="73" t="s">
        <v>41</v>
      </c>
      <c r="D21" s="69"/>
      <c r="E21" s="5"/>
      <c r="F21" s="6"/>
      <c r="G21" s="6"/>
      <c r="H21" s="6"/>
      <c r="I21" s="6"/>
      <c r="J21" s="7"/>
    </row>
    <row r="22" spans="2:11" ht="54">
      <c r="B22" s="21" t="s">
        <v>19</v>
      </c>
      <c r="C22" s="21" t="s">
        <v>20</v>
      </c>
      <c r="D22" s="21" t="s">
        <v>21</v>
      </c>
      <c r="E22" s="21" t="s">
        <v>22</v>
      </c>
      <c r="F22" s="22" t="s">
        <v>23</v>
      </c>
      <c r="G22" s="23" t="s">
        <v>24</v>
      </c>
      <c r="H22" s="24" t="s">
        <v>25</v>
      </c>
      <c r="I22" s="25" t="s">
        <v>26</v>
      </c>
      <c r="J22" s="52" t="s">
        <v>31</v>
      </c>
    </row>
    <row r="23" spans="2:11" ht="18">
      <c r="B23" s="26">
        <v>1</v>
      </c>
      <c r="C23" s="27" t="str">
        <f>C5</f>
        <v>创意设计 Meeting\Event Design</v>
      </c>
      <c r="D23" s="27"/>
      <c r="E23" s="28"/>
      <c r="F23" s="29"/>
      <c r="G23" s="29"/>
      <c r="H23" s="29"/>
      <c r="I23" s="30"/>
      <c r="J23" s="70"/>
    </row>
    <row r="24" spans="2:11" s="75" customFormat="1" ht="34.5">
      <c r="B24" s="31" t="s">
        <v>27</v>
      </c>
      <c r="C24" s="38" t="s">
        <v>42</v>
      </c>
      <c r="D24" s="33" t="s">
        <v>38</v>
      </c>
      <c r="E24" s="35" t="s">
        <v>78</v>
      </c>
      <c r="F24" s="34">
        <v>2</v>
      </c>
      <c r="G24" s="34">
        <v>1</v>
      </c>
      <c r="H24" s="36">
        <v>12000</v>
      </c>
      <c r="I24" s="36">
        <f>H24*G24*F24</f>
        <v>24000</v>
      </c>
      <c r="J24" s="37">
        <v>5833</v>
      </c>
      <c r="K24" s="78" t="s">
        <v>75</v>
      </c>
    </row>
    <row r="25" spans="2:11" s="75" customFormat="1" ht="38.25" customHeight="1">
      <c r="B25" s="31" t="s">
        <v>106</v>
      </c>
      <c r="C25" s="32" t="s">
        <v>43</v>
      </c>
      <c r="D25" s="33" t="s">
        <v>37</v>
      </c>
      <c r="E25" s="35" t="s">
        <v>73</v>
      </c>
      <c r="F25" s="34">
        <v>2</v>
      </c>
      <c r="G25" s="35">
        <v>1</v>
      </c>
      <c r="H25" s="36">
        <v>4000</v>
      </c>
      <c r="I25" s="36">
        <f t="shared" ref="I25" si="0">H25*G25*F25</f>
        <v>8000</v>
      </c>
      <c r="J25" s="37">
        <v>1833</v>
      </c>
      <c r="K25" s="78" t="s">
        <v>74</v>
      </c>
    </row>
    <row r="26" spans="2:11" s="75" customFormat="1" ht="34.5">
      <c r="B26" s="31" t="s">
        <v>39</v>
      </c>
      <c r="C26" s="32" t="s">
        <v>46</v>
      </c>
      <c r="D26" s="33" t="s">
        <v>47</v>
      </c>
      <c r="E26" s="35" t="s">
        <v>77</v>
      </c>
      <c r="F26" s="34">
        <v>1</v>
      </c>
      <c r="G26" s="35">
        <v>1</v>
      </c>
      <c r="H26" s="36">
        <v>6000</v>
      </c>
      <c r="I26" s="36">
        <f t="shared" ref="I26:I31" si="1">H26*G26*F26</f>
        <v>6000</v>
      </c>
      <c r="J26" s="37">
        <v>1833</v>
      </c>
      <c r="K26" s="78" t="s">
        <v>57</v>
      </c>
    </row>
    <row r="27" spans="2:11" s="75" customFormat="1" ht="34.5" customHeight="1">
      <c r="B27" s="31" t="s">
        <v>48</v>
      </c>
      <c r="C27" s="95" t="s">
        <v>95</v>
      </c>
      <c r="D27" s="33" t="s">
        <v>49</v>
      </c>
      <c r="E27" s="96" t="s">
        <v>96</v>
      </c>
      <c r="F27" s="34">
        <v>2</v>
      </c>
      <c r="G27" s="35">
        <v>1</v>
      </c>
      <c r="H27" s="36">
        <v>1200</v>
      </c>
      <c r="I27" s="36">
        <f t="shared" si="1"/>
        <v>2400</v>
      </c>
      <c r="J27" s="37">
        <v>1200</v>
      </c>
      <c r="K27" s="110" t="s">
        <v>83</v>
      </c>
    </row>
    <row r="28" spans="2:11" s="75" customFormat="1" ht="34.5" customHeight="1">
      <c r="B28" s="31" t="s">
        <v>51</v>
      </c>
      <c r="C28" s="32" t="s">
        <v>50</v>
      </c>
      <c r="D28" s="33" t="s">
        <v>49</v>
      </c>
      <c r="E28" s="35" t="s">
        <v>98</v>
      </c>
      <c r="F28" s="34">
        <v>2</v>
      </c>
      <c r="G28" s="35">
        <v>1</v>
      </c>
      <c r="H28" s="36">
        <v>1200</v>
      </c>
      <c r="I28" s="36">
        <f t="shared" si="1"/>
        <v>2400</v>
      </c>
      <c r="J28" s="37">
        <v>1200</v>
      </c>
      <c r="K28" s="110"/>
    </row>
    <row r="29" spans="2:11" s="75" customFormat="1" ht="34.5" customHeight="1">
      <c r="B29" s="31" t="s">
        <v>52</v>
      </c>
      <c r="C29" s="32" t="s">
        <v>94</v>
      </c>
      <c r="D29" s="33" t="s">
        <v>49</v>
      </c>
      <c r="E29" s="35" t="s">
        <v>82</v>
      </c>
      <c r="F29" s="34">
        <v>6</v>
      </c>
      <c r="G29" s="35">
        <v>1</v>
      </c>
      <c r="H29" s="36">
        <v>1200</v>
      </c>
      <c r="I29" s="36">
        <f t="shared" si="1"/>
        <v>7200</v>
      </c>
      <c r="J29" s="37">
        <v>1200</v>
      </c>
      <c r="K29" s="110"/>
    </row>
    <row r="30" spans="2:11" s="75" customFormat="1" ht="34.5" customHeight="1">
      <c r="B30" s="31" t="s">
        <v>53</v>
      </c>
      <c r="C30" s="32" t="s">
        <v>104</v>
      </c>
      <c r="D30" s="33" t="s">
        <v>55</v>
      </c>
      <c r="E30" s="35" t="s">
        <v>99</v>
      </c>
      <c r="F30" s="34">
        <v>2</v>
      </c>
      <c r="G30" s="35">
        <v>1</v>
      </c>
      <c r="H30" s="36">
        <v>492</v>
      </c>
      <c r="I30" s="36">
        <f t="shared" si="1"/>
        <v>984</v>
      </c>
      <c r="J30" s="37">
        <v>492</v>
      </c>
      <c r="K30" s="84"/>
    </row>
    <row r="31" spans="2:11" s="75" customFormat="1" ht="34.5" customHeight="1">
      <c r="B31" s="31" t="s">
        <v>54</v>
      </c>
      <c r="C31" s="32" t="s">
        <v>103</v>
      </c>
      <c r="D31" s="33" t="s">
        <v>55</v>
      </c>
      <c r="E31" s="35" t="s">
        <v>97</v>
      </c>
      <c r="F31" s="34">
        <v>20</v>
      </c>
      <c r="G31" s="35">
        <v>1</v>
      </c>
      <c r="H31" s="36">
        <v>197</v>
      </c>
      <c r="I31" s="36">
        <f t="shared" si="1"/>
        <v>3940</v>
      </c>
      <c r="J31" s="37">
        <v>197</v>
      </c>
      <c r="K31" s="84" t="s">
        <v>93</v>
      </c>
    </row>
    <row r="32" spans="2:11" s="75" customFormat="1" ht="34.5" customHeight="1">
      <c r="B32" s="31" t="s">
        <v>107</v>
      </c>
      <c r="C32" s="95" t="s">
        <v>102</v>
      </c>
      <c r="D32" s="33" t="s">
        <v>55</v>
      </c>
      <c r="E32" s="35" t="s">
        <v>99</v>
      </c>
      <c r="F32" s="34">
        <v>2</v>
      </c>
      <c r="G32" s="35">
        <v>1</v>
      </c>
      <c r="H32" s="36">
        <v>492</v>
      </c>
      <c r="I32" s="36">
        <f t="shared" ref="I32:I34" si="2">H32*G32*F32</f>
        <v>984</v>
      </c>
      <c r="J32" s="37">
        <v>492</v>
      </c>
      <c r="K32" s="84"/>
    </row>
    <row r="33" spans="2:11" s="75" customFormat="1" ht="34.5" customHeight="1">
      <c r="B33" s="31" t="s">
        <v>56</v>
      </c>
      <c r="C33" s="95" t="s">
        <v>101</v>
      </c>
      <c r="D33" s="33" t="s">
        <v>55</v>
      </c>
      <c r="E33" s="35" t="s">
        <v>100</v>
      </c>
      <c r="F33" s="34">
        <v>10</v>
      </c>
      <c r="G33" s="35">
        <v>1</v>
      </c>
      <c r="H33" s="36">
        <v>197</v>
      </c>
      <c r="I33" s="36">
        <f t="shared" si="2"/>
        <v>1970</v>
      </c>
      <c r="J33" s="37">
        <v>197</v>
      </c>
      <c r="K33" s="84" t="s">
        <v>93</v>
      </c>
    </row>
    <row r="34" spans="2:11" s="75" customFormat="1" ht="34.5" customHeight="1">
      <c r="B34" s="31" t="s">
        <v>108</v>
      </c>
      <c r="C34" s="95" t="s">
        <v>110</v>
      </c>
      <c r="D34" s="33" t="s">
        <v>55</v>
      </c>
      <c r="E34" s="35" t="s">
        <v>76</v>
      </c>
      <c r="F34" s="97">
        <v>200</v>
      </c>
      <c r="G34" s="96">
        <v>1</v>
      </c>
      <c r="H34" s="36">
        <v>197</v>
      </c>
      <c r="I34" s="36">
        <f t="shared" si="2"/>
        <v>39400</v>
      </c>
      <c r="J34" s="37">
        <v>197</v>
      </c>
      <c r="K34" s="84"/>
    </row>
    <row r="35" spans="2:11" ht="18">
      <c r="B35" s="101" t="s">
        <v>28</v>
      </c>
      <c r="C35" s="102"/>
      <c r="D35" s="102"/>
      <c r="E35" s="102"/>
      <c r="F35" s="102"/>
      <c r="G35" s="102"/>
      <c r="H35" s="103"/>
      <c r="I35" s="76">
        <f>SUM(I24:I34)</f>
        <v>97278</v>
      </c>
      <c r="J35" s="77">
        <f>I35</f>
        <v>97278</v>
      </c>
    </row>
    <row r="36" spans="2:11" ht="15.75">
      <c r="B36" s="46">
        <v>5</v>
      </c>
      <c r="C36" s="47" t="str">
        <f>C9</f>
        <v>视频文件制作  Opening/Introduction Video Production</v>
      </c>
      <c r="D36" s="47"/>
      <c r="E36" s="48"/>
      <c r="F36" s="49"/>
      <c r="G36" s="49"/>
      <c r="H36" s="49"/>
      <c r="I36" s="50"/>
      <c r="J36" s="50"/>
    </row>
    <row r="37" spans="2:11" ht="17.25">
      <c r="B37" s="42" t="s">
        <v>68</v>
      </c>
      <c r="C37" s="41" t="s">
        <v>112</v>
      </c>
      <c r="D37" s="41" t="s">
        <v>113</v>
      </c>
      <c r="E37" s="98"/>
      <c r="F37" s="99">
        <v>1</v>
      </c>
      <c r="G37" s="99">
        <v>1</v>
      </c>
      <c r="H37" s="45">
        <v>50000</v>
      </c>
      <c r="I37" s="45">
        <f>F37*G37*H37</f>
        <v>50000</v>
      </c>
      <c r="J37" s="40">
        <v>0</v>
      </c>
    </row>
    <row r="38" spans="2:11" ht="17.25">
      <c r="B38" s="42" t="s">
        <v>111</v>
      </c>
      <c r="C38" s="41" t="s">
        <v>109</v>
      </c>
      <c r="D38" s="41" t="s">
        <v>59</v>
      </c>
      <c r="E38" s="43" t="s">
        <v>114</v>
      </c>
      <c r="F38" s="44">
        <v>10</v>
      </c>
      <c r="G38" s="44">
        <v>50</v>
      </c>
      <c r="H38" s="45">
        <v>800</v>
      </c>
      <c r="I38" s="45">
        <f>F38*G38*H38</f>
        <v>400000</v>
      </c>
      <c r="J38" s="40">
        <v>0</v>
      </c>
      <c r="K38" s="80" t="s">
        <v>60</v>
      </c>
    </row>
    <row r="39" spans="2:11" ht="18">
      <c r="B39" s="101" t="s">
        <v>28</v>
      </c>
      <c r="C39" s="102"/>
      <c r="D39" s="102"/>
      <c r="E39" s="102"/>
      <c r="F39" s="102"/>
      <c r="G39" s="102"/>
      <c r="H39" s="103"/>
      <c r="I39" s="76">
        <f>SUM(I37:I38)</f>
        <v>450000</v>
      </c>
      <c r="J39" s="76">
        <v>0</v>
      </c>
    </row>
    <row r="40" spans="2:11" ht="18">
      <c r="B40" s="26">
        <v>9</v>
      </c>
      <c r="C40" s="27" t="str">
        <f>C13</f>
        <v>摄影摄像 Shoot/Photograph</v>
      </c>
      <c r="D40" s="27"/>
      <c r="E40" s="28"/>
      <c r="F40" s="29"/>
      <c r="G40" s="29"/>
      <c r="H40" s="29"/>
      <c r="I40" s="30"/>
      <c r="J40" s="30"/>
    </row>
    <row r="41" spans="2:11" ht="17.25" customHeight="1">
      <c r="B41" s="42" t="s">
        <v>69</v>
      </c>
      <c r="C41" s="41" t="s">
        <v>61</v>
      </c>
      <c r="D41" s="41" t="s">
        <v>63</v>
      </c>
      <c r="E41" s="43" t="s">
        <v>64</v>
      </c>
      <c r="F41" s="44">
        <v>1</v>
      </c>
      <c r="G41" s="44">
        <v>50</v>
      </c>
      <c r="H41" s="45">
        <v>1600</v>
      </c>
      <c r="I41" s="45">
        <v>0</v>
      </c>
      <c r="J41" s="45">
        <v>1600</v>
      </c>
      <c r="K41" s="114" t="s">
        <v>105</v>
      </c>
    </row>
    <row r="42" spans="2:11" ht="17.25">
      <c r="B42" s="42" t="s">
        <v>70</v>
      </c>
      <c r="C42" s="41" t="s">
        <v>62</v>
      </c>
      <c r="D42" s="41" t="s">
        <v>58</v>
      </c>
      <c r="E42" s="43" t="s">
        <v>64</v>
      </c>
      <c r="F42" s="44">
        <v>1</v>
      </c>
      <c r="G42" s="44">
        <v>50</v>
      </c>
      <c r="H42" s="45">
        <v>250</v>
      </c>
      <c r="I42" s="45">
        <v>0</v>
      </c>
      <c r="J42" s="45">
        <v>250</v>
      </c>
      <c r="K42" s="114"/>
    </row>
    <row r="43" spans="2:11" ht="17.25">
      <c r="B43" s="42" t="s">
        <v>71</v>
      </c>
      <c r="C43" s="81" t="s">
        <v>79</v>
      </c>
      <c r="D43" s="81" t="s">
        <v>80</v>
      </c>
      <c r="E43" s="82" t="s">
        <v>81</v>
      </c>
      <c r="F43" s="83">
        <v>1</v>
      </c>
      <c r="G43" s="83">
        <v>50</v>
      </c>
      <c r="H43" s="45">
        <v>216</v>
      </c>
      <c r="I43" s="45">
        <v>0</v>
      </c>
      <c r="J43" s="45">
        <v>216</v>
      </c>
      <c r="K43" s="114"/>
    </row>
    <row r="44" spans="2:11" ht="34.5">
      <c r="B44" s="42" t="s">
        <v>72</v>
      </c>
      <c r="C44" s="41" t="s">
        <v>65</v>
      </c>
      <c r="D44" s="41" t="s">
        <v>67</v>
      </c>
      <c r="E44" s="79" t="s">
        <v>66</v>
      </c>
      <c r="F44" s="44">
        <v>1</v>
      </c>
      <c r="G44" s="44">
        <v>50</v>
      </c>
      <c r="H44" s="45">
        <v>2200</v>
      </c>
      <c r="I44" s="45">
        <v>0</v>
      </c>
      <c r="J44" s="45">
        <v>2200</v>
      </c>
      <c r="K44" s="114"/>
    </row>
    <row r="45" spans="2:11" ht="18">
      <c r="B45" s="101" t="s">
        <v>28</v>
      </c>
      <c r="C45" s="102"/>
      <c r="D45" s="102"/>
      <c r="E45" s="102"/>
      <c r="F45" s="102"/>
      <c r="G45" s="102"/>
      <c r="H45" s="103"/>
      <c r="I45" s="76">
        <f>SUM(I41:I44)</f>
        <v>0</v>
      </c>
      <c r="J45" s="76">
        <f>I45</f>
        <v>0</v>
      </c>
    </row>
    <row r="46" spans="2:11" ht="18">
      <c r="B46" s="87">
        <v>13</v>
      </c>
      <c r="C46" s="27" t="s">
        <v>87</v>
      </c>
      <c r="D46" s="27"/>
      <c r="E46" s="28"/>
      <c r="F46" s="29"/>
      <c r="G46" s="29"/>
      <c r="H46" s="29"/>
      <c r="I46" s="30"/>
      <c r="J46" s="30"/>
    </row>
    <row r="47" spans="2:11" ht="53.25" customHeight="1">
      <c r="B47" s="31" t="s">
        <v>88</v>
      </c>
      <c r="C47" s="38" t="s">
        <v>92</v>
      </c>
      <c r="D47" s="33" t="s">
        <v>85</v>
      </c>
      <c r="E47" s="86" t="s">
        <v>117</v>
      </c>
      <c r="F47" s="34">
        <v>30</v>
      </c>
      <c r="G47" s="34">
        <v>3</v>
      </c>
      <c r="H47" s="85">
        <v>650</v>
      </c>
      <c r="I47" s="36">
        <f>F47*G47*H47</f>
        <v>58500</v>
      </c>
      <c r="J47" s="85">
        <v>650</v>
      </c>
    </row>
    <row r="48" spans="2:11" ht="51.75">
      <c r="B48" s="31" t="s">
        <v>89</v>
      </c>
      <c r="C48" s="38" t="s">
        <v>91</v>
      </c>
      <c r="D48" s="33" t="s">
        <v>85</v>
      </c>
      <c r="E48" s="86" t="s">
        <v>115</v>
      </c>
      <c r="F48" s="34">
        <v>10</v>
      </c>
      <c r="G48" s="34">
        <v>12</v>
      </c>
      <c r="H48" s="85">
        <v>650</v>
      </c>
      <c r="I48" s="36">
        <f>F48*G48*H48</f>
        <v>78000</v>
      </c>
      <c r="J48" s="90">
        <v>650</v>
      </c>
    </row>
    <row r="49" spans="2:10" ht="34.5">
      <c r="B49" s="31" t="s">
        <v>90</v>
      </c>
      <c r="C49" s="38" t="s">
        <v>86</v>
      </c>
      <c r="D49" s="33" t="s">
        <v>85</v>
      </c>
      <c r="E49" s="86" t="s">
        <v>116</v>
      </c>
      <c r="F49" s="34">
        <v>8</v>
      </c>
      <c r="G49" s="34">
        <v>12</v>
      </c>
      <c r="H49" s="85">
        <v>650</v>
      </c>
      <c r="I49" s="36">
        <f>F49*G49*H49</f>
        <v>62400</v>
      </c>
      <c r="J49" s="90">
        <v>650</v>
      </c>
    </row>
    <row r="50" spans="2:10" ht="18">
      <c r="B50" s="111" t="s">
        <v>84</v>
      </c>
      <c r="C50" s="111"/>
      <c r="D50" s="111"/>
      <c r="E50" s="111"/>
      <c r="F50" s="111"/>
      <c r="G50" s="111"/>
      <c r="H50" s="111"/>
      <c r="I50" s="88">
        <f>SUM(I47:I49)</f>
        <v>198900</v>
      </c>
      <c r="J50" s="91">
        <f>I50</f>
        <v>198900</v>
      </c>
    </row>
    <row r="51" spans="2:10" ht="18">
      <c r="B51" s="26">
        <v>14</v>
      </c>
      <c r="C51" s="27" t="s">
        <v>36</v>
      </c>
      <c r="D51" s="68">
        <v>6.8330000000000002E-2</v>
      </c>
      <c r="E51" s="28"/>
      <c r="F51" s="29"/>
      <c r="G51" s="29"/>
      <c r="H51" s="29"/>
      <c r="I51" s="51"/>
      <c r="J51" s="92"/>
    </row>
    <row r="52" spans="2:10" ht="17.25">
      <c r="B52" s="104" t="s">
        <v>29</v>
      </c>
      <c r="C52" s="105"/>
      <c r="D52" s="105"/>
      <c r="E52" s="105"/>
      <c r="F52" s="105"/>
      <c r="G52" s="105"/>
      <c r="H52" s="106"/>
      <c r="I52" s="39">
        <f>(I35+I39+I45+I50)*0.06833</f>
        <v>50986.34274</v>
      </c>
      <c r="J52" s="90">
        <f>(J35+J45+J39)*D51</f>
        <v>6647.0057400000005</v>
      </c>
    </row>
    <row r="53" spans="2:10" ht="18">
      <c r="B53" s="107"/>
      <c r="C53" s="108"/>
      <c r="D53" s="108"/>
      <c r="E53" s="108"/>
      <c r="F53" s="108"/>
      <c r="G53" s="108"/>
      <c r="H53" s="108"/>
      <c r="I53" s="109"/>
      <c r="J53" s="93"/>
    </row>
    <row r="54" spans="2:10" ht="18">
      <c r="B54" s="113" t="s">
        <v>30</v>
      </c>
      <c r="C54" s="113"/>
      <c r="D54" s="113"/>
      <c r="E54" s="113"/>
      <c r="F54" s="113"/>
      <c r="G54" s="113"/>
      <c r="H54" s="113"/>
      <c r="I54" s="74">
        <f>I52+I39+I45+I35+I50</f>
        <v>797164.34273999999</v>
      </c>
      <c r="J54" s="94">
        <f>J35+J39+J45+J52</f>
        <v>103925.00573999999</v>
      </c>
    </row>
    <row r="56" spans="2:10" ht="22.5">
      <c r="B56" s="112" t="s">
        <v>118</v>
      </c>
      <c r="C56" s="112"/>
      <c r="D56" s="112"/>
      <c r="E56" s="112"/>
    </row>
  </sheetData>
  <mergeCells count="11">
    <mergeCell ref="K27:K29"/>
    <mergeCell ref="B50:H50"/>
    <mergeCell ref="B56:E56"/>
    <mergeCell ref="B39:H39"/>
    <mergeCell ref="B54:H54"/>
    <mergeCell ref="K41:K44"/>
    <mergeCell ref="B2:E2"/>
    <mergeCell ref="B35:H35"/>
    <mergeCell ref="B52:H52"/>
    <mergeCell ref="B53:I53"/>
    <mergeCell ref="B45:H45"/>
  </mergeCells>
  <phoneticPr fontId="2" type="noConversion"/>
  <pageMargins left="0.7" right="0.7" top="0.75" bottom="0.75" header="0.3" footer="0.3"/>
  <pageSetup paperSize="9" orientation="portrait" verticalDpi="0"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多站报价汇总</vt:lpstr>
      <vt:lpstr>报价</vt:lpstr>
    </vt:vector>
  </TitlesOfParts>
  <Company>sanofi-aventis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UBSS240 陈云菲 Twinkle Chen</cp:lastModifiedBy>
  <dcterms:created xsi:type="dcterms:W3CDTF">2014-02-12T08:04:12Z</dcterms:created>
  <dcterms:modified xsi:type="dcterms:W3CDTF">2016-12-01T09:17:20Z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</Properties>
</file>