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talie.bi\Desktop\阿斯利康肺癌组-项目成本\优叻\"/>
    </mc:Choice>
  </mc:AlternateContent>
  <bookViews>
    <workbookView xWindow="0" yWindow="0" windowWidth="19200" windowHeight="6648" tabRatio="793"/>
  </bookViews>
  <sheets>
    <sheet name="11月24日-12月8日" sheetId="37" r:id="rId1"/>
    <sheet name="12月11日-2月24日" sheetId="34" r:id="rId2"/>
    <sheet name="场次表" sheetId="35" r:id="rId3"/>
    <sheet name="追加费用" sheetId="36" r:id="rId4"/>
  </sheets>
  <calcPr calcId="152511"/>
</workbook>
</file>

<file path=xl/calcChain.xml><?xml version="1.0" encoding="utf-8"?>
<calcChain xmlns="http://schemas.openxmlformats.org/spreadsheetml/2006/main">
  <c r="F8" i="37" l="1"/>
  <c r="C8" i="37"/>
  <c r="J9" i="34" l="1"/>
  <c r="J10" i="34"/>
  <c r="N53" i="36" l="1"/>
  <c r="N54" i="36"/>
  <c r="N66" i="36" l="1"/>
  <c r="O66" i="36" s="1"/>
  <c r="N65" i="36"/>
  <c r="O65" i="36" s="1"/>
  <c r="N64" i="36"/>
  <c r="N63" i="36"/>
  <c r="N62" i="36"/>
  <c r="O62" i="36" s="1"/>
  <c r="N61" i="36"/>
  <c r="O61" i="36" s="1"/>
  <c r="N60" i="36"/>
  <c r="N59" i="36"/>
  <c r="N58" i="36"/>
  <c r="N57" i="36"/>
  <c r="N56" i="36"/>
  <c r="N55" i="36"/>
  <c r="N52" i="36"/>
  <c r="N51" i="36"/>
  <c r="N50" i="36"/>
  <c r="N49" i="36"/>
  <c r="N48" i="36"/>
  <c r="N47" i="36"/>
  <c r="N46" i="36"/>
  <c r="N45" i="36"/>
  <c r="N44" i="36"/>
  <c r="N43" i="36"/>
  <c r="N42" i="36"/>
  <c r="N41" i="36"/>
  <c r="N40" i="36"/>
  <c r="N39" i="36"/>
  <c r="N38" i="36"/>
  <c r="N37" i="36"/>
  <c r="N36" i="36"/>
  <c r="N35" i="36"/>
  <c r="N34" i="36"/>
  <c r="N33" i="36"/>
  <c r="N32" i="36"/>
  <c r="N31" i="36"/>
  <c r="N30" i="36"/>
  <c r="N29" i="36"/>
  <c r="N28" i="36"/>
  <c r="N27" i="36"/>
  <c r="N26" i="36"/>
  <c r="N25" i="36"/>
  <c r="N24" i="36"/>
  <c r="N23" i="36"/>
  <c r="N22" i="36"/>
  <c r="N21" i="36"/>
  <c r="N20" i="36"/>
  <c r="N19" i="36"/>
  <c r="N18" i="36"/>
  <c r="N17" i="36"/>
  <c r="N16" i="36"/>
  <c r="N15" i="36"/>
  <c r="N14" i="36"/>
  <c r="N13" i="36"/>
  <c r="N12" i="36"/>
  <c r="N11" i="36"/>
  <c r="N10" i="36"/>
  <c r="N9" i="36"/>
  <c r="N8" i="36"/>
  <c r="N7" i="36"/>
  <c r="N6" i="36"/>
  <c r="N5" i="36"/>
  <c r="O18" i="36" l="1"/>
  <c r="O27" i="36"/>
  <c r="O23" i="36"/>
  <c r="O52" i="36"/>
  <c r="O5" i="36"/>
  <c r="O63" i="36"/>
  <c r="O8" i="36"/>
  <c r="O67" i="36" l="1"/>
  <c r="O68" i="36" s="1"/>
  <c r="O69" i="36" s="1"/>
  <c r="O70" i="36" s="1"/>
  <c r="G8" i="34" s="1"/>
  <c r="J8" i="34" l="1"/>
  <c r="J6" i="34" l="1"/>
  <c r="J7" i="34"/>
  <c r="J5" i="34"/>
  <c r="J11" i="34" s="1"/>
  <c r="C61" i="35" l="1"/>
</calcChain>
</file>

<file path=xl/sharedStrings.xml><?xml version="1.0" encoding="utf-8"?>
<sst xmlns="http://schemas.openxmlformats.org/spreadsheetml/2006/main" count="380" uniqueCount="281">
  <si>
    <t>序号</t>
  </si>
  <si>
    <t xml:space="preserve">项目    </t>
  </si>
  <si>
    <t>内容</t>
  </si>
  <si>
    <t>单价</t>
  </si>
  <si>
    <t>单位</t>
  </si>
  <si>
    <t>城市</t>
  </si>
  <si>
    <t>时间</t>
  </si>
  <si>
    <t>数量</t>
  </si>
  <si>
    <t>小计</t>
  </si>
  <si>
    <t>合计</t>
  </si>
  <si>
    <t>Sub-total</t>
  </si>
  <si>
    <t xml:space="preserve">Grand Total </t>
  </si>
  <si>
    <t>说明：</t>
  </si>
  <si>
    <t>元/次</t>
    <phoneticPr fontId="11" type="noConversion"/>
  </si>
  <si>
    <t>元/天</t>
  </si>
  <si>
    <t>矿泉水</t>
  </si>
  <si>
    <t>元/张</t>
    <phoneticPr fontId="11" type="noConversion"/>
  </si>
  <si>
    <t>元/人</t>
    <rPh sb="0" eb="1">
      <t>r</t>
    </rPh>
    <phoneticPr fontId="11" type="noConversion"/>
  </si>
  <si>
    <t>宣传单页</t>
    <phoneticPr fontId="11" type="noConversion"/>
  </si>
  <si>
    <t>3、以上报价所有单价及金额以人民币计算。</t>
    <phoneticPr fontId="11" type="noConversion"/>
  </si>
  <si>
    <t>物料运输费</t>
    <rPh sb="0" eb="2">
      <t>wu'liao'yun'shu'fe</t>
    </rPh>
    <phoneticPr fontId="11" type="noConversion"/>
  </si>
  <si>
    <t>3%税金</t>
  </si>
  <si>
    <t>项目</t>
    <phoneticPr fontId="11" type="noConversion"/>
  </si>
  <si>
    <t>小计</t>
    <phoneticPr fontId="11" type="noConversion"/>
  </si>
  <si>
    <t>备注</t>
    <phoneticPr fontId="11" type="noConversion"/>
  </si>
  <si>
    <t>普通场（1天）</t>
    <rPh sb="0" eb="6">
      <t>pu'tong'chan</t>
    </rPh>
    <phoneticPr fontId="11" type="noConversion"/>
  </si>
  <si>
    <t>元/场</t>
    <phoneticPr fontId="11" type="noConversion"/>
  </si>
  <si>
    <t>普通场（2天）</t>
    <rPh sb="0" eb="6">
      <t>pu'tong'chan</t>
    </rPh>
    <phoneticPr fontId="11" type="noConversion"/>
  </si>
  <si>
    <t>普通场（3天）</t>
    <rPh sb="0" eb="6">
      <t>pu'tong'chan</t>
    </rPh>
    <phoneticPr fontId="11" type="noConversion"/>
  </si>
  <si>
    <t>开幕卷轴租赁，高80CM，长2.4M，可供5-6人使用</t>
    <phoneticPr fontId="11" type="noConversion"/>
  </si>
  <si>
    <t>元/个</t>
    <phoneticPr fontId="11" type="noConversion"/>
  </si>
  <si>
    <t>元</t>
    <phoneticPr fontId="11" type="noConversion"/>
  </si>
  <si>
    <t>同一场地，执行1天费用</t>
    <rPh sb="0" eb="4">
      <t>tia</t>
    </rPh>
    <phoneticPr fontId="11" type="noConversion"/>
  </si>
  <si>
    <t>同一场地，连续活动2天费用</t>
    <phoneticPr fontId="11" type="noConversion"/>
  </si>
  <si>
    <t>同一场地，连续活动3天费用</t>
    <phoneticPr fontId="11" type="noConversion"/>
  </si>
  <si>
    <t>P O 费 用 预 估</t>
    <phoneticPr fontId="11" type="noConversion"/>
  </si>
  <si>
    <t>执行场次数量</t>
    <phoneticPr fontId="11" type="noConversion"/>
  </si>
  <si>
    <t>肺癌筛查防治公益行动-筛查车项目进度报告</t>
  </si>
  <si>
    <t>筛查日期</t>
  </si>
  <si>
    <t>场次</t>
  </si>
  <si>
    <t>筛查地点</t>
  </si>
  <si>
    <t>完成进度</t>
  </si>
  <si>
    <t>徐州</t>
  </si>
  <si>
    <t>徐州市肿瘤医院 （鼓楼区环城路131号）</t>
  </si>
  <si>
    <t>已完成</t>
  </si>
  <si>
    <t>徐州市朱庄社区卫生服务中心（鼓楼区轻工路9号）</t>
  </si>
  <si>
    <t>徐州市丰财社区卫生服务中心（鼓楼区下淀路121号）</t>
  </si>
  <si>
    <t>浙江杭州</t>
  </si>
  <si>
    <t>是</t>
  </si>
  <si>
    <t>台州</t>
  </si>
  <si>
    <t>台州市路桥区蓬街镇亚欧小镇恩泽智慧诊室前</t>
  </si>
  <si>
    <t>台州市仙居县横溪镇政府办事大厅前广场</t>
  </si>
  <si>
    <t>台州天台县人民医院广场（康宁中路1号）</t>
  </si>
  <si>
    <t>台州天台县人民医院医共体平桥分院广场（团结路75号）</t>
  </si>
  <si>
    <t>温州</t>
  </si>
  <si>
    <t>平阳县人民医院老院区，雅河路112号</t>
  </si>
  <si>
    <t>温州平阳县青街畲族乡青街小学</t>
  </si>
  <si>
    <t>台州三门县心湖公园</t>
  </si>
  <si>
    <t>台州三门县万通手机卖场三角塘店门前</t>
  </si>
  <si>
    <t>台州温岭市城南镇卫生院</t>
  </si>
  <si>
    <t>丽水</t>
  </si>
  <si>
    <t>丽水市人民医院  丽水市莲都区大众街15号</t>
  </si>
  <si>
    <t>丽水市白云街道社区卫生服务中心   丽水市莲都区金桥东街66号</t>
  </si>
  <si>
    <t>台州市黄岩区江口镇街道卫生院    黄岩区江口街333号</t>
  </si>
  <si>
    <t>龙泉</t>
  </si>
  <si>
    <t xml:space="preserve">龙泉市人民广场   </t>
  </si>
  <si>
    <t>龙泉市人民医院   浙江省龙泉市东茶路699号</t>
  </si>
  <si>
    <t>嘉兴</t>
  </si>
  <si>
    <t>2月3-4日</t>
  </si>
  <si>
    <t>嘉兴第一人民医院</t>
  </si>
  <si>
    <t>平湖</t>
  </si>
  <si>
    <t>2月5-6日</t>
  </si>
  <si>
    <t>平湖市人民医院</t>
  </si>
  <si>
    <t>湖州</t>
  </si>
  <si>
    <t>2月7-8日</t>
  </si>
  <si>
    <t>德清县人民医院</t>
  </si>
  <si>
    <t>2月9-10日</t>
  </si>
  <si>
    <t>长兴人民医院</t>
  </si>
  <si>
    <t>2月11-12日</t>
  </si>
  <si>
    <t>湖州中心医院</t>
  </si>
  <si>
    <t>绍兴</t>
  </si>
  <si>
    <t>2月13-14日</t>
  </si>
  <si>
    <t>上虞区人民医院</t>
  </si>
  <si>
    <t>金华</t>
  </si>
  <si>
    <r>
      <t>2月</t>
    </r>
    <r>
      <rPr>
        <sz val="12"/>
        <color theme="1"/>
        <rFont val="微软雅黑"/>
        <family val="2"/>
        <charset val="134"/>
      </rPr>
      <t>15-16日</t>
    </r>
    <phoneticPr fontId="12" type="noConversion"/>
  </si>
  <si>
    <t>磐安人民医院</t>
  </si>
  <si>
    <t>杭州</t>
  </si>
  <si>
    <t>萧山医院</t>
    <phoneticPr fontId="12" type="noConversion"/>
  </si>
  <si>
    <r>
      <t>2月1</t>
    </r>
    <r>
      <rPr>
        <sz val="12"/>
        <color theme="1"/>
        <rFont val="微软雅黑"/>
        <family val="2"/>
        <charset val="134"/>
      </rPr>
      <t>8-</t>
    </r>
    <r>
      <rPr>
        <sz val="12"/>
        <color theme="1"/>
        <rFont val="微软雅黑"/>
        <family val="2"/>
        <charset val="134"/>
      </rPr>
      <t>19日</t>
    </r>
    <phoneticPr fontId="12" type="noConversion"/>
  </si>
  <si>
    <t>萧山区第一人民医院</t>
    <phoneticPr fontId="12" type="noConversion"/>
  </si>
  <si>
    <t>2月20-22日</t>
  </si>
  <si>
    <t>浙江省肿瘤医院</t>
  </si>
  <si>
    <t>宁波</t>
  </si>
  <si>
    <t>象山人民医院医共体西周镇</t>
  </si>
  <si>
    <t>象山人民医院医共体鹤浦镇</t>
  </si>
  <si>
    <t>象山人民医院医共体高唐岛乡</t>
  </si>
  <si>
    <t>余姚</t>
  </si>
  <si>
    <t>余姚市人民医院医共体</t>
  </si>
  <si>
    <t>金华市中心医院医共体</t>
  </si>
  <si>
    <t>瑞安市人民医院医共体塘下分院</t>
  </si>
  <si>
    <t>永嘉县人民医院医共体桥头分院</t>
  </si>
  <si>
    <t>是否有启动仪式</t>
    <phoneticPr fontId="11" type="noConversion"/>
  </si>
  <si>
    <t>仪式场物料</t>
    <phoneticPr fontId="11" type="noConversion"/>
  </si>
  <si>
    <t>其他追加费用</t>
    <phoneticPr fontId="11" type="noConversion"/>
  </si>
  <si>
    <t>AV设备+背景桁架+开幕卷轴</t>
    <phoneticPr fontId="11" type="noConversion"/>
  </si>
  <si>
    <t>AV设备+舞台+启动球</t>
    <phoneticPr fontId="11" type="noConversion"/>
  </si>
  <si>
    <t>AV设备+舞台+背景桁架+开幕卷轴</t>
    <phoneticPr fontId="11" type="noConversion"/>
  </si>
  <si>
    <t>具体场次明细见《场次表》</t>
    <phoneticPr fontId="11" type="noConversion"/>
  </si>
  <si>
    <t>按照实际发生结算</t>
    <phoneticPr fontId="11" type="noConversion"/>
  </si>
  <si>
    <t>台州市椒江区章安街道卫生服务中心</t>
    <phoneticPr fontId="11" type="noConversion"/>
  </si>
  <si>
    <t>台州恩泽医疗中心（集团）恩泽医院 北门门诊前广场（浙江省台州市路桥区桐扬路东1号）</t>
    <phoneticPr fontId="11" type="noConversion"/>
  </si>
  <si>
    <t>中国科学院大学附属肿瘤医院2号楼门口 （浙江省杭州市半山东路1号）</t>
    <phoneticPr fontId="11" type="noConversion"/>
  </si>
  <si>
    <t>元</t>
    <phoneticPr fontId="11" type="noConversion"/>
  </si>
  <si>
    <t>媒体车马费</t>
    <phoneticPr fontId="11" type="noConversion"/>
  </si>
  <si>
    <t>台州市黄岩区宁溪镇中心卫生院    宁溪镇宁川西路5号</t>
    <phoneticPr fontId="11" type="noConversion"/>
  </si>
  <si>
    <t>追加费用</t>
    <phoneticPr fontId="11" type="noConversion"/>
  </si>
  <si>
    <t>单场统一报价外发生的追加费用</t>
    <phoneticPr fontId="11" type="noConversion"/>
  </si>
  <si>
    <t>日期</t>
    <phoneticPr fontId="11" type="noConversion"/>
  </si>
  <si>
    <t>场地</t>
    <phoneticPr fontId="11" type="noConversion"/>
  </si>
  <si>
    <t>追加费用</t>
    <phoneticPr fontId="11" type="noConversion"/>
  </si>
  <si>
    <t>/</t>
    <phoneticPr fontId="11" type="noConversion"/>
  </si>
  <si>
    <t>户外音响</t>
    <phoneticPr fontId="11" type="noConversion"/>
  </si>
  <si>
    <t>音响设备（2个15寸户外音响+2个话筒+1个基础调音台等其他配件）</t>
    <phoneticPr fontId="11" type="noConversion"/>
  </si>
  <si>
    <t>元/套</t>
    <phoneticPr fontId="11" type="noConversion"/>
  </si>
  <si>
    <t>音响存放箱</t>
    <phoneticPr fontId="11" type="noConversion"/>
  </si>
  <si>
    <t>推荐采购航空箱，50*50*75cm</t>
    <phoneticPr fontId="11" type="noConversion"/>
  </si>
  <si>
    <t>元/个</t>
    <phoneticPr fontId="11" type="noConversion"/>
  </si>
  <si>
    <t>整理箱</t>
    <phoneticPr fontId="11" type="noConversion"/>
  </si>
  <si>
    <t>存放调音台等音响设备小配件等</t>
    <phoneticPr fontId="11" type="noConversion"/>
  </si>
  <si>
    <t>元/个</t>
    <phoneticPr fontId="11" type="noConversion"/>
  </si>
  <si>
    <t>徐州市肿瘤医院</t>
    <phoneticPr fontId="11" type="noConversion"/>
  </si>
  <si>
    <t>宣传单页</t>
    <phoneticPr fontId="11" type="noConversion"/>
  </si>
  <si>
    <t>A4彩印，实际安排制作500张，（单场报价中已含200张）</t>
    <phoneticPr fontId="11" type="noConversion"/>
  </si>
  <si>
    <t>元/张</t>
    <phoneticPr fontId="11" type="noConversion"/>
  </si>
  <si>
    <t>台卡</t>
    <phoneticPr fontId="11" type="noConversion"/>
  </si>
  <si>
    <t>A3铜版纸＋高清画面，接待区2，报告领取区1，患教&amp;义诊区1，费证清1</t>
    <phoneticPr fontId="11" type="noConversion"/>
  </si>
  <si>
    <t>宣传三折页</t>
    <phoneticPr fontId="11" type="noConversion"/>
  </si>
  <si>
    <t>A4，每天50份</t>
    <phoneticPr fontId="11" type="noConversion"/>
  </si>
  <si>
    <t>门型展架画面</t>
    <phoneticPr fontId="11" type="noConversion"/>
  </si>
  <si>
    <t>筛查流程画面更换</t>
    <phoneticPr fontId="11" type="noConversion"/>
  </si>
  <si>
    <t>红地毯</t>
    <phoneticPr fontId="11" type="noConversion"/>
  </si>
  <si>
    <t>红色地毯，筛查车区域使用，一个场地使用1块，24平</t>
    <phoneticPr fontId="11" type="noConversion"/>
  </si>
  <si>
    <t>元/平方</t>
  </si>
  <si>
    <t>桶装水</t>
    <phoneticPr fontId="11" type="noConversion"/>
  </si>
  <si>
    <t>桶装水，每天1桶</t>
    <phoneticPr fontId="11" type="noConversion"/>
  </si>
  <si>
    <t>元/桶</t>
    <phoneticPr fontId="11" type="noConversion"/>
  </si>
  <si>
    <t>路由器</t>
    <phoneticPr fontId="12" type="noConversion"/>
  </si>
  <si>
    <t>华为4G路由 ，移动300G，客户要求购买</t>
    <phoneticPr fontId="12" type="noConversion"/>
  </si>
  <si>
    <t>元/个</t>
    <phoneticPr fontId="11" type="noConversion"/>
  </si>
  <si>
    <t>李文广</t>
  </si>
  <si>
    <t>专家劳务费，税后3000元＋个税550元＝3550元</t>
    <phoneticPr fontId="11" type="noConversion"/>
  </si>
  <si>
    <t>元/人</t>
    <phoneticPr fontId="11" type="noConversion"/>
  </si>
  <si>
    <t>张兰胜</t>
  </si>
  <si>
    <t>专家劳务费，税后2000元＋个税300元＝2300元</t>
    <phoneticPr fontId="11" type="noConversion"/>
  </si>
  <si>
    <t>渠敬明</t>
  </si>
  <si>
    <t>专家劳务费，税后3000元＋个税550元＝3550元</t>
    <phoneticPr fontId="11" type="noConversion"/>
  </si>
  <si>
    <t>元/人</t>
    <phoneticPr fontId="11" type="noConversion"/>
  </si>
  <si>
    <t>朱庄社区卫生服务中心</t>
    <phoneticPr fontId="11" type="noConversion"/>
  </si>
  <si>
    <t>A4彩印，实际安排制作500张，（单场报价中已含200张）</t>
    <phoneticPr fontId="11" type="noConversion"/>
  </si>
  <si>
    <t>宣传单页</t>
    <phoneticPr fontId="12" type="noConversion"/>
  </si>
  <si>
    <t>A4，朱庄社区的单页，AZ负责人之前提供的医院名字有误，要求重新印500份</t>
    <phoneticPr fontId="12" type="noConversion"/>
  </si>
  <si>
    <t>元/张</t>
  </si>
  <si>
    <t>丰财社区卫生服务中心</t>
    <phoneticPr fontId="11" type="noConversion"/>
  </si>
  <si>
    <t>宣传三折页</t>
    <phoneticPr fontId="11" type="noConversion"/>
  </si>
  <si>
    <t>A4，每天50份</t>
    <phoneticPr fontId="11" type="noConversion"/>
  </si>
  <si>
    <t>红地毯</t>
    <phoneticPr fontId="11" type="noConversion"/>
  </si>
  <si>
    <t>红色地毯，筛查车区域使用，一个场地使用1块，24平</t>
    <phoneticPr fontId="11" type="noConversion"/>
  </si>
  <si>
    <t>桶装水</t>
    <phoneticPr fontId="11" type="noConversion"/>
  </si>
  <si>
    <t>桶装水，每天1桶</t>
    <phoneticPr fontId="11" type="noConversion"/>
  </si>
  <si>
    <t>元/桶</t>
    <phoneticPr fontId="11" type="noConversion"/>
  </si>
  <si>
    <t>浙江省肿瘤医院</t>
    <phoneticPr fontId="11" type="noConversion"/>
  </si>
  <si>
    <t>门型展架画面</t>
  </si>
  <si>
    <t>3个专家介绍画面，0.8*1.8米</t>
  </si>
  <si>
    <t>调音师</t>
  </si>
  <si>
    <t>19日，负责现场音响调试，主持人麦克风调试</t>
    <rPh sb="0" eb="20">
      <t>wa</t>
    </rPh>
    <phoneticPr fontId="13" type="noConversion"/>
  </si>
  <si>
    <t>物料搭建费</t>
    <phoneticPr fontId="11" type="noConversion"/>
  </si>
  <si>
    <t>物料运输费</t>
    <phoneticPr fontId="11" type="noConversion"/>
  </si>
  <si>
    <t>18日晚进场，19日晚撤场，3号大车：AV设备+舞台+背景桁架</t>
    <phoneticPr fontId="11" type="noConversion"/>
  </si>
  <si>
    <t>调音台</t>
  </si>
  <si>
    <t>数字控台</t>
    <phoneticPr fontId="11" type="noConversion"/>
  </si>
  <si>
    <t>元/台</t>
    <phoneticPr fontId="11" type="noConversion"/>
  </si>
  <si>
    <t>全频音箱</t>
  </si>
  <si>
    <t>单15音响</t>
    <phoneticPr fontId="11" type="noConversion"/>
  </si>
  <si>
    <t>话筒</t>
    <phoneticPr fontId="11" type="noConversion"/>
  </si>
  <si>
    <t>高频无线手持话筒。</t>
    <phoneticPr fontId="11" type="noConversion"/>
  </si>
  <si>
    <t>舞台</t>
  </si>
  <si>
    <t>舞台，含红地毯。10M*3M</t>
    <phoneticPr fontId="11" type="noConversion"/>
  </si>
  <si>
    <t>仪式道具</t>
  </si>
  <si>
    <t>舞台背景桁架</t>
  </si>
  <si>
    <t>背景高精喷绘布＋桁架，4M*10M</t>
    <rPh sb="0" eb="7">
      <t>ke'en</t>
    </rPh>
    <phoneticPr fontId="12" type="noConversion"/>
  </si>
  <si>
    <t>元/平</t>
    <phoneticPr fontId="12" type="noConversion"/>
  </si>
  <si>
    <t>一共有16家媒体，其中7家媒体各2人，车马费：7*2*500=7000元，9家媒体各1人，车马费：9*500=4500元，共计：7000+4500=11500元</t>
    <phoneticPr fontId="11" type="noConversion"/>
  </si>
  <si>
    <t>门型展架</t>
    <phoneticPr fontId="11" type="noConversion"/>
  </si>
  <si>
    <t>0.8M*1.8M，高清画面，筛查流程1，肺扬之家1，绕口令1，肺小结节科普1，费证清1，患教1，AI技术1，日程展架1</t>
    <phoneticPr fontId="11" type="noConversion"/>
  </si>
  <si>
    <t>元/个</t>
  </si>
  <si>
    <t>分步展架</t>
    <phoneticPr fontId="11" type="noConversion"/>
  </si>
  <si>
    <t>KT板＋铁架，高清写真，包边，5个分步流程+1个筛查须知</t>
    <phoneticPr fontId="11" type="noConversion"/>
  </si>
  <si>
    <t>画报桶</t>
    <phoneticPr fontId="11" type="noConversion"/>
  </si>
  <si>
    <t>中转袋</t>
    <phoneticPr fontId="11" type="noConversion"/>
  </si>
  <si>
    <t>100*100*120cm，用以存放收纳人偶服</t>
    <phoneticPr fontId="11" type="noConversion"/>
  </si>
  <si>
    <t>电视机存放箱</t>
    <phoneticPr fontId="11" type="noConversion"/>
  </si>
  <si>
    <t>推荐采购航空箱，135*87*70cm，可装2个电视机</t>
    <phoneticPr fontId="11" type="noConversion"/>
  </si>
  <si>
    <t>整理箱</t>
    <phoneticPr fontId="11" type="noConversion"/>
  </si>
  <si>
    <t>用以存放工作服，回收的知情同意书，剪彩仪式绣球、剪彩剪刀等活动现场物料</t>
    <phoneticPr fontId="11" type="noConversion"/>
  </si>
  <si>
    <t>台卡</t>
    <phoneticPr fontId="11" type="noConversion"/>
  </si>
  <si>
    <t>A3铜版纸＋高清画面，接待区2，患教&amp;义诊区2</t>
    <phoneticPr fontId="11" type="noConversion"/>
  </si>
  <si>
    <t>农夫山泉矿泉水550ML*28，整箱，AZ负责人要求提供200瓶矿泉水（单场报价中已含12瓶）</t>
    <phoneticPr fontId="11" type="noConversion"/>
  </si>
  <si>
    <t>元/箱</t>
    <phoneticPr fontId="11" type="noConversion"/>
  </si>
  <si>
    <t>垃圾袋</t>
    <phoneticPr fontId="11" type="noConversion"/>
  </si>
  <si>
    <t>垃圾桶使用</t>
    <phoneticPr fontId="11" type="noConversion"/>
  </si>
  <si>
    <t>元/卷</t>
    <phoneticPr fontId="11" type="noConversion"/>
  </si>
  <si>
    <t>鲜花</t>
    <phoneticPr fontId="11" type="noConversion"/>
  </si>
  <si>
    <t>演讲台鲜花装饰</t>
    <phoneticPr fontId="11" type="noConversion"/>
  </si>
  <si>
    <t>元/套</t>
  </si>
  <si>
    <t>一次性雨衣</t>
    <phoneticPr fontId="11" type="noConversion"/>
  </si>
  <si>
    <t>19日杭州天气预报有雨，AZ负责人要求提前准备50套雨衣备用</t>
    <phoneticPr fontId="11" type="noConversion"/>
  </si>
  <si>
    <t>康康人偶服清洗</t>
    <phoneticPr fontId="11" type="noConversion"/>
  </si>
  <si>
    <t>康康人偶服+人偶头套清洗费用</t>
    <phoneticPr fontId="11" type="noConversion"/>
  </si>
  <si>
    <t>元/套</t>
    <phoneticPr fontId="11" type="noConversion"/>
  </si>
  <si>
    <t>工作服清洗</t>
    <phoneticPr fontId="11" type="noConversion"/>
  </si>
  <si>
    <t>引导员工作服清洗费用</t>
    <phoneticPr fontId="11" type="noConversion"/>
  </si>
  <si>
    <t>元/件</t>
    <phoneticPr fontId="11" type="noConversion"/>
  </si>
  <si>
    <t>调音师</t>
    <phoneticPr fontId="11" type="noConversion"/>
  </si>
  <si>
    <t>高频无线手持话筒</t>
    <phoneticPr fontId="11" type="noConversion"/>
  </si>
  <si>
    <t>元/平</t>
    <phoneticPr fontId="11" type="noConversion"/>
  </si>
  <si>
    <t>背景高精喷绘布＋桁架，2.5M*7M</t>
    <rPh sb="0" eb="7">
      <t>ke'en</t>
    </rPh>
    <phoneticPr fontId="12" type="noConversion"/>
  </si>
  <si>
    <t>台州仙居县横溪镇卫生中心</t>
  </si>
  <si>
    <t>红色地毯，筛查车区域使用，3*7M</t>
    <phoneticPr fontId="11" type="noConversion"/>
  </si>
  <si>
    <t>元/平</t>
  </si>
  <si>
    <t>温州市平阳县人民医院</t>
    <phoneticPr fontId="11" type="noConversion"/>
  </si>
  <si>
    <t>专家台卡</t>
  </si>
  <si>
    <t>制作11个专家台卡，A4彩打</t>
    <phoneticPr fontId="11" type="noConversion"/>
  </si>
  <si>
    <t>元/个</t>
    <phoneticPr fontId="11" type="noConversion"/>
  </si>
  <si>
    <t>上海苏宁宝丽嘉酒店</t>
    <phoneticPr fontId="11" type="noConversion"/>
  </si>
  <si>
    <t>项目组人员</t>
    <phoneticPr fontId="11" type="noConversion"/>
  </si>
  <si>
    <t>现场执行1天</t>
    <phoneticPr fontId="11" type="noConversion"/>
  </si>
  <si>
    <t>元/天</t>
    <phoneticPr fontId="11" type="noConversion"/>
  </si>
  <si>
    <t>康康人偶</t>
    <phoneticPr fontId="11" type="noConversion"/>
  </si>
  <si>
    <t>兼职人员1天</t>
    <phoneticPr fontId="11" type="noConversion"/>
  </si>
  <si>
    <t>台州市黄岩区宁溪镇中心卫生院</t>
  </si>
  <si>
    <t>专家台卡</t>
    <phoneticPr fontId="11" type="noConversion"/>
  </si>
  <si>
    <t>元/个</t>
    <phoneticPr fontId="11" type="noConversion"/>
  </si>
  <si>
    <t>龙泉市人民医院</t>
    <phoneticPr fontId="11" type="noConversion"/>
  </si>
  <si>
    <t>移动硬盘</t>
    <phoneticPr fontId="11" type="noConversion"/>
  </si>
  <si>
    <t>1TB存储，用以储存筛查影像数据</t>
    <phoneticPr fontId="11" type="noConversion"/>
  </si>
  <si>
    <t>10%服务费</t>
  </si>
  <si>
    <t>1、人员数量发生变化或执行场次、工作时间调整则相应调整报价金额。</t>
    <phoneticPr fontId="11" type="noConversion"/>
  </si>
  <si>
    <t>2、以上报价未包含的费用如发生将以追加报价形式进行确认，如物料损坏，会追加采购。</t>
    <phoneticPr fontId="11" type="noConversion"/>
  </si>
  <si>
    <t>4、项目结算周期为月结。</t>
    <phoneticPr fontId="11" type="noConversion"/>
  </si>
  <si>
    <t>追 加 费 用 明 细 表</t>
    <phoneticPr fontId="11" type="noConversion"/>
  </si>
  <si>
    <t>制作6个专家台卡，A4彩打</t>
    <phoneticPr fontId="11" type="noConversion"/>
  </si>
  <si>
    <t>具体场次明细见《场次表》</t>
    <phoneticPr fontId="11" type="noConversion"/>
  </si>
  <si>
    <t>台州恩泽医院</t>
    <phoneticPr fontId="11" type="noConversion"/>
  </si>
  <si>
    <t>20日晚进场，21日撤场，背景桁架</t>
    <rPh sb="0" eb="17">
      <t>ren'gong'f</t>
    </rPh>
    <phoneticPr fontId="11" type="noConversion"/>
  </si>
  <si>
    <t>20日晚进场，21日撤场，1辆小型运输车辆：AV设备+背景桁架</t>
    <phoneticPr fontId="11" type="noConversion"/>
  </si>
  <si>
    <t>21日，负责现场音响调试，主持人麦克风调试</t>
    <rPh sb="0" eb="20">
      <t>wa</t>
    </rPh>
    <phoneticPr fontId="11" type="noConversion"/>
  </si>
  <si>
    <t>红色地毯，舞台区域使用，3*7M</t>
    <phoneticPr fontId="11" type="noConversion"/>
  </si>
  <si>
    <t>18日晚进场，19日晚撤场，舞台+背景桁架</t>
    <rPh sb="0" eb="18">
      <t>ren'gong'f</t>
    </rPh>
    <phoneticPr fontId="11" type="noConversion"/>
  </si>
  <si>
    <t>用以保护8个门型展架画面，避免有折痕出现损坏</t>
    <phoneticPr fontId="11" type="noConversion"/>
  </si>
  <si>
    <t>12月11日-1月12日</t>
    <phoneticPr fontId="11" type="noConversion"/>
  </si>
  <si>
    <t>12月11日-2月29日</t>
    <phoneticPr fontId="11" type="noConversion"/>
  </si>
  <si>
    <t>12月11日-1月12日</t>
    <phoneticPr fontId="11" type="noConversion"/>
  </si>
  <si>
    <t>元</t>
    <phoneticPr fontId="11" type="noConversion"/>
  </si>
  <si>
    <t>仪式场</t>
    <phoneticPr fontId="11" type="noConversion"/>
  </si>
  <si>
    <t>2月3日-2月24日（预估）</t>
    <phoneticPr fontId="11" type="noConversion"/>
  </si>
  <si>
    <t>执行时间：2019年12月11日-2020年2月24日</t>
    <phoneticPr fontId="11" type="noConversion"/>
  </si>
  <si>
    <t>11月24日-12月8日</t>
    <phoneticPr fontId="19" type="noConversion"/>
  </si>
  <si>
    <t>场次</t>
    <phoneticPr fontId="19" type="noConversion"/>
  </si>
  <si>
    <t>报价</t>
  </si>
  <si>
    <t>12月16日谈后抹零最终</t>
  </si>
  <si>
    <t>11月24日-11月27日</t>
  </si>
  <si>
    <t>无锡</t>
  </si>
  <si>
    <t>11月30日-12月1日</t>
  </si>
  <si>
    <t>常州</t>
  </si>
  <si>
    <t>上海</t>
  </si>
  <si>
    <t>12月3日-12月5日</t>
  </si>
  <si>
    <t>南通</t>
  </si>
  <si>
    <t>12月6日-12月8日</t>
  </si>
  <si>
    <t>南京</t>
  </si>
  <si>
    <t>增加了南京到徐州的运输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</si>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</sst>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0_);[Red]\(0.00\)"/>
    <numFmt numFmtId="177" formatCode="0_);[Red]\(0\)"/>
    <numFmt numFmtId="178" formatCode="0.00_ "/>
    <numFmt numFmtId="179" formatCode="#&quot;家店&quot;"/>
    <numFmt numFmtId="180" formatCode="\¥#,##0_);[Red]\(\¥#,##0\)"/>
    <numFmt numFmtId="181" formatCode="[$-F800]dddd\,\ mmmm\ dd\,\ yyyy"/>
    <numFmt numFmtId="182" formatCode="#,##0_);[Red]\(#,##0\)"/>
    <numFmt numFmtId="183" formatCode="yyyy&quot;年&quot;m&quot;月&quot;d&quot;日&quot;;@"/>
    <numFmt numFmtId="184" formatCode="0;[Red]0"/>
  </numFmts>
  <fonts count="21">
    <font>
      <sz val="12"/>
      <name val="宋体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2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Arial"/>
      <family val="2"/>
    </font>
    <font>
      <sz val="10"/>
      <name val="Geneva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double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0" fillId="0" borderId="0"/>
    <xf numFmtId="0" fontId="9" fillId="0" borderId="0"/>
    <xf numFmtId="0" fontId="8" fillId="0" borderId="0"/>
    <xf numFmtId="0" fontId="10" fillId="0" borderId="0"/>
  </cellStyleXfs>
  <cellXfs count="29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4" applyFont="1" applyFill="1" applyAlignment="1">
      <alignment horizontal="left" vertical="center"/>
    </xf>
    <xf numFmtId="0" fontId="2" fillId="2" borderId="0" xfId="4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" fillId="3" borderId="0" xfId="4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3" borderId="0" xfId="4" applyFont="1" applyFill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1" fillId="3" borderId="0" xfId="4" applyFont="1" applyFill="1" applyAlignment="1">
      <alignment vertical="center"/>
    </xf>
    <xf numFmtId="177" fontId="2" fillId="2" borderId="2" xfId="4" applyNumberFormat="1" applyFont="1" applyFill="1" applyBorder="1" applyAlignment="1">
      <alignment horizontal="right" vertical="center"/>
    </xf>
    <xf numFmtId="0" fontId="2" fillId="2" borderId="0" xfId="4" applyFont="1" applyFill="1" applyBorder="1" applyAlignment="1">
      <alignment horizontal="left" vertical="center"/>
    </xf>
    <xf numFmtId="0" fontId="2" fillId="2" borderId="0" xfId="4" applyFont="1" applyFill="1" applyBorder="1" applyAlignment="1">
      <alignment vertical="center"/>
    </xf>
    <xf numFmtId="177" fontId="2" fillId="2" borderId="0" xfId="4" applyNumberFormat="1" applyFont="1" applyFill="1" applyAlignment="1">
      <alignment vertical="center"/>
    </xf>
    <xf numFmtId="0" fontId="2" fillId="2" borderId="0" xfId="4" applyFont="1" applyFill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177" fontId="2" fillId="2" borderId="0" xfId="4" applyNumberFormat="1" applyFont="1" applyFill="1" applyBorder="1" applyAlignment="1">
      <alignment vertical="center"/>
    </xf>
    <xf numFmtId="0" fontId="2" fillId="2" borderId="15" xfId="4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177" fontId="2" fillId="2" borderId="15" xfId="4" applyNumberFormat="1" applyFont="1" applyFill="1" applyBorder="1" applyAlignment="1">
      <alignment vertical="center"/>
    </xf>
    <xf numFmtId="0" fontId="2" fillId="2" borderId="15" xfId="4" applyFont="1" applyFill="1" applyBorder="1" applyAlignment="1">
      <alignment vertical="center"/>
    </xf>
    <xf numFmtId="177" fontId="2" fillId="2" borderId="0" xfId="4" applyNumberFormat="1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176" fontId="2" fillId="2" borderId="0" xfId="4" applyNumberFormat="1" applyFont="1" applyFill="1" applyBorder="1" applyAlignment="1">
      <alignment vertical="center"/>
    </xf>
    <xf numFmtId="177" fontId="2" fillId="2" borderId="1" xfId="4" applyNumberFormat="1" applyFont="1" applyFill="1" applyBorder="1" applyAlignment="1">
      <alignment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4" applyFont="1" applyFill="1" applyBorder="1" applyAlignment="1">
      <alignment horizontal="center" vertical="center"/>
    </xf>
    <xf numFmtId="177" fontId="6" fillId="4" borderId="23" xfId="4" applyNumberFormat="1" applyFont="1" applyFill="1" applyBorder="1" applyAlignment="1">
      <alignment horizontal="center" vertical="center"/>
    </xf>
    <xf numFmtId="176" fontId="6" fillId="4" borderId="23" xfId="4" applyNumberFormat="1" applyFont="1" applyFill="1" applyBorder="1" applyAlignment="1">
      <alignment horizontal="center" vertical="center"/>
    </xf>
    <xf numFmtId="178" fontId="6" fillId="4" borderId="23" xfId="4" applyNumberFormat="1" applyFont="1" applyFill="1" applyBorder="1" applyAlignment="1">
      <alignment horizontal="center" vertical="center"/>
    </xf>
    <xf numFmtId="178" fontId="6" fillId="4" borderId="25" xfId="4" applyNumberFormat="1" applyFont="1" applyFill="1" applyBorder="1" applyAlignment="1">
      <alignment horizontal="center" vertical="center"/>
    </xf>
    <xf numFmtId="177" fontId="1" fillId="2" borderId="31" xfId="4" applyNumberFormat="1" applyFont="1" applyFill="1" applyBorder="1" applyAlignment="1">
      <alignment horizontal="center" vertical="center"/>
    </xf>
    <xf numFmtId="177" fontId="2" fillId="3" borderId="2" xfId="4" applyNumberFormat="1" applyFont="1" applyFill="1" applyBorder="1" applyAlignment="1">
      <alignment vertical="center"/>
    </xf>
    <xf numFmtId="0" fontId="2" fillId="3" borderId="2" xfId="4" applyFont="1" applyFill="1" applyBorder="1" applyAlignment="1">
      <alignment horizontal="center" vertical="center"/>
    </xf>
    <xf numFmtId="177" fontId="2" fillId="3" borderId="2" xfId="4" applyNumberFormat="1" applyFont="1" applyFill="1" applyBorder="1" applyAlignment="1">
      <alignment horizontal="right" vertical="center"/>
    </xf>
    <xf numFmtId="177" fontId="2" fillId="3" borderId="35" xfId="4" applyNumberFormat="1" applyFont="1" applyFill="1" applyBorder="1" applyAlignment="1">
      <alignment vertical="center"/>
    </xf>
    <xf numFmtId="0" fontId="2" fillId="3" borderId="2" xfId="4" applyFont="1" applyFill="1" applyBorder="1" applyAlignment="1">
      <alignment horizontal="left" vertical="center"/>
    </xf>
    <xf numFmtId="177" fontId="2" fillId="3" borderId="35" xfId="4" applyNumberFormat="1" applyFont="1" applyFill="1" applyBorder="1" applyAlignment="1">
      <alignment horizontal="right" vertical="center"/>
    </xf>
    <xf numFmtId="177" fontId="2" fillId="3" borderId="2" xfId="4" applyNumberFormat="1" applyFont="1" applyFill="1" applyBorder="1" applyAlignment="1">
      <alignment horizontal="center" vertical="center"/>
    </xf>
    <xf numFmtId="177" fontId="2" fillId="3" borderId="1" xfId="4" applyNumberFormat="1" applyFont="1" applyFill="1" applyBorder="1" applyAlignment="1">
      <alignment vertical="center"/>
    </xf>
    <xf numFmtId="177" fontId="2" fillId="3" borderId="1" xfId="4" applyNumberFormat="1" applyFont="1" applyFill="1" applyBorder="1" applyAlignment="1">
      <alignment horizontal="right" vertical="center"/>
    </xf>
    <xf numFmtId="0" fontId="2" fillId="2" borderId="37" xfId="0" applyFont="1" applyFill="1" applyBorder="1" applyAlignment="1">
      <alignment horizontal="center" vertical="center"/>
    </xf>
    <xf numFmtId="177" fontId="2" fillId="2" borderId="1" xfId="4" applyNumberFormat="1" applyFont="1" applyFill="1" applyBorder="1" applyAlignment="1">
      <alignment horizontal="right" vertical="center"/>
    </xf>
    <xf numFmtId="0" fontId="2" fillId="2" borderId="1" xfId="4" applyFont="1" applyFill="1" applyBorder="1" applyAlignment="1">
      <alignment horizontal="center" vertical="center"/>
    </xf>
    <xf numFmtId="177" fontId="1" fillId="2" borderId="32" xfId="4" applyNumberFormat="1" applyFont="1" applyFill="1" applyBorder="1" applyAlignment="1">
      <alignment horizontal="center" vertical="center"/>
    </xf>
    <xf numFmtId="180" fontId="1" fillId="0" borderId="33" xfId="4" applyNumberFormat="1" applyFont="1" applyFill="1" applyBorder="1" applyAlignment="1">
      <alignment horizontal="center" vertical="center"/>
    </xf>
    <xf numFmtId="180" fontId="5" fillId="0" borderId="40" xfId="4" applyNumberFormat="1" applyFont="1" applyFill="1" applyBorder="1" applyAlignment="1">
      <alignment horizontal="center" vertical="center"/>
    </xf>
    <xf numFmtId="177" fontId="2" fillId="2" borderId="41" xfId="4" applyNumberFormat="1" applyFont="1" applyFill="1" applyBorder="1" applyAlignment="1">
      <alignment vertical="center"/>
    </xf>
    <xf numFmtId="177" fontId="7" fillId="0" borderId="18" xfId="4" applyNumberFormat="1" applyFont="1" applyFill="1" applyBorder="1" applyAlignment="1">
      <alignment vertical="center"/>
    </xf>
    <xf numFmtId="0" fontId="2" fillId="3" borderId="35" xfId="4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177" fontId="2" fillId="3" borderId="3" xfId="4" applyNumberFormat="1" applyFont="1" applyFill="1" applyBorder="1" applyAlignment="1">
      <alignment vertical="center"/>
    </xf>
    <xf numFmtId="177" fontId="2" fillId="3" borderId="1" xfId="4" applyNumberFormat="1" applyFont="1" applyFill="1" applyBorder="1" applyAlignment="1">
      <alignment horizontal="center" vertical="center"/>
    </xf>
    <xf numFmtId="177" fontId="2" fillId="3" borderId="3" xfId="4" applyNumberFormat="1" applyFont="1" applyFill="1" applyBorder="1" applyAlignment="1">
      <alignment horizontal="center" vertical="center"/>
    </xf>
    <xf numFmtId="177" fontId="2" fillId="3" borderId="3" xfId="4" applyNumberFormat="1" applyFont="1" applyFill="1" applyBorder="1" applyAlignment="1">
      <alignment horizontal="right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4" xfId="4" applyFont="1" applyFill="1" applyBorder="1" applyAlignment="1">
      <alignment horizontal="left" vertical="center"/>
    </xf>
    <xf numFmtId="176" fontId="6" fillId="4" borderId="23" xfId="4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43" xfId="0" applyFont="1" applyBorder="1" applyAlignment="1">
      <alignment vertical="center"/>
    </xf>
    <xf numFmtId="0" fontId="15" fillId="0" borderId="43" xfId="0" applyFont="1" applyBorder="1" applyAlignment="1">
      <alignment horizontal="center" vertical="center"/>
    </xf>
    <xf numFmtId="0" fontId="16" fillId="0" borderId="43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5" fillId="0" borderId="45" xfId="0" applyFont="1" applyBorder="1" applyAlignment="1">
      <alignment vertical="center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vertical="center"/>
    </xf>
    <xf numFmtId="58" fontId="17" fillId="0" borderId="43" xfId="0" applyNumberFormat="1" applyFont="1" applyBorder="1" applyAlignment="1">
      <alignment horizontal="left" vertical="center"/>
    </xf>
    <xf numFmtId="177" fontId="17" fillId="0" borderId="43" xfId="0" applyNumberFormat="1" applyFont="1" applyBorder="1" applyAlignment="1">
      <alignment horizontal="center" vertical="center"/>
    </xf>
    <xf numFmtId="0" fontId="17" fillId="0" borderId="43" xfId="0" applyFont="1" applyFill="1" applyBorder="1" applyAlignment="1">
      <alignment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17" fillId="0" borderId="43" xfId="0" applyFont="1" applyBorder="1" applyAlignment="1">
      <alignment vertical="center"/>
    </xf>
    <xf numFmtId="0" fontId="17" fillId="0" borderId="43" xfId="0" applyFont="1" applyBorder="1" applyAlignment="1">
      <alignment horizontal="center" vertical="center"/>
    </xf>
    <xf numFmtId="58" fontId="17" fillId="0" borderId="44" xfId="0" applyNumberFormat="1" applyFont="1" applyBorder="1" applyAlignment="1">
      <alignment horizontal="left" vertical="center"/>
    </xf>
    <xf numFmtId="177" fontId="17" fillId="0" borderId="45" xfId="0" applyNumberFormat="1" applyFont="1" applyBorder="1" applyAlignment="1">
      <alignment horizontal="center" vertical="center"/>
    </xf>
    <xf numFmtId="0" fontId="17" fillId="0" borderId="45" xfId="0" applyFont="1" applyBorder="1" applyAlignment="1">
      <alignment vertical="center"/>
    </xf>
    <xf numFmtId="0" fontId="17" fillId="0" borderId="46" xfId="0" applyFont="1" applyBorder="1" applyAlignment="1">
      <alignment vertical="center"/>
    </xf>
    <xf numFmtId="0" fontId="15" fillId="0" borderId="44" xfId="0" applyFont="1" applyFill="1" applyBorder="1" applyAlignment="1">
      <alignment vertical="center"/>
    </xf>
    <xf numFmtId="177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6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58" fontId="17" fillId="0" borderId="43" xfId="0" applyNumberFormat="1" applyFont="1" applyFill="1" applyBorder="1" applyAlignment="1">
      <alignment horizontal="left" vertical="center"/>
    </xf>
    <xf numFmtId="177" fontId="17" fillId="0" borderId="43" xfId="0" applyNumberFormat="1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vertical="center"/>
    </xf>
    <xf numFmtId="0" fontId="17" fillId="0" borderId="43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vertical="center"/>
    </xf>
    <xf numFmtId="58" fontId="15" fillId="0" borderId="48" xfId="0" applyNumberFormat="1" applyFont="1" applyFill="1" applyBorder="1" applyAlignment="1">
      <alignment horizontal="left" vertical="center"/>
    </xf>
    <xf numFmtId="58" fontId="15" fillId="0" borderId="5" xfId="0" applyNumberFormat="1" applyFont="1" applyFill="1" applyBorder="1" applyAlignment="1">
      <alignment horizontal="left" vertical="center"/>
    </xf>
    <xf numFmtId="177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17" fillId="0" borderId="43" xfId="0" applyFont="1" applyFill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43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5" xfId="4" applyFont="1" applyFill="1" applyBorder="1" applyAlignment="1">
      <alignment horizontal="left" vertical="center"/>
    </xf>
    <xf numFmtId="0" fontId="2" fillId="2" borderId="3" xfId="4" applyFont="1" applyFill="1" applyBorder="1" applyAlignment="1">
      <alignment horizontal="left" vertical="center"/>
    </xf>
    <xf numFmtId="0" fontId="2" fillId="3" borderId="35" xfId="4" applyFont="1" applyFill="1" applyBorder="1" applyAlignment="1">
      <alignment horizontal="left" vertical="center"/>
    </xf>
    <xf numFmtId="0" fontId="2" fillId="3" borderId="1" xfId="4" applyFont="1" applyFill="1" applyBorder="1" applyAlignment="1">
      <alignment horizontal="left" vertical="center"/>
    </xf>
    <xf numFmtId="0" fontId="2" fillId="3" borderId="3" xfId="4" applyFont="1" applyFill="1" applyBorder="1" applyAlignment="1">
      <alignment horizontal="left" vertical="center"/>
    </xf>
    <xf numFmtId="177" fontId="2" fillId="2" borderId="32" xfId="4" applyNumberFormat="1" applyFont="1" applyFill="1" applyBorder="1" applyAlignment="1">
      <alignment vertical="center"/>
    </xf>
    <xf numFmtId="0" fontId="2" fillId="2" borderId="2" xfId="4" applyFont="1" applyFill="1" applyBorder="1" applyAlignment="1">
      <alignment horizontal="left" vertical="center"/>
    </xf>
    <xf numFmtId="0" fontId="2" fillId="2" borderId="35" xfId="4" applyFont="1" applyFill="1" applyBorder="1" applyAlignment="1">
      <alignment horizontal="left" vertical="center"/>
    </xf>
    <xf numFmtId="181" fontId="6" fillId="4" borderId="24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81" fontId="2" fillId="3" borderId="35" xfId="4" applyNumberFormat="1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181" fontId="2" fillId="3" borderId="50" xfId="4" applyNumberFormat="1" applyFont="1" applyFill="1" applyBorder="1" applyAlignment="1">
      <alignment horizontal="center" vertical="center"/>
    </xf>
    <xf numFmtId="0" fontId="2" fillId="3" borderId="50" xfId="4" applyFont="1" applyFill="1" applyBorder="1" applyAlignment="1">
      <alignment horizontal="center" vertical="center"/>
    </xf>
    <xf numFmtId="0" fontId="2" fillId="3" borderId="50" xfId="4" applyFont="1" applyFill="1" applyBorder="1" applyAlignment="1">
      <alignment horizontal="left" vertical="center"/>
    </xf>
    <xf numFmtId="177" fontId="2" fillId="3" borderId="50" xfId="4" applyNumberFormat="1" applyFont="1" applyFill="1" applyBorder="1" applyAlignment="1">
      <alignment vertical="center"/>
    </xf>
    <xf numFmtId="177" fontId="2" fillId="3" borderId="50" xfId="4" applyNumberFormat="1" applyFont="1" applyFill="1" applyBorder="1" applyAlignment="1">
      <alignment horizontal="right" vertical="center"/>
    </xf>
    <xf numFmtId="0" fontId="2" fillId="3" borderId="1" xfId="4" applyFont="1" applyFill="1" applyBorder="1" applyAlignment="1">
      <alignment horizontal="center" vertical="center"/>
    </xf>
    <xf numFmtId="182" fontId="2" fillId="0" borderId="2" xfId="4" applyNumberFormat="1" applyFont="1" applyFill="1" applyBorder="1" applyAlignment="1">
      <alignment vertical="center"/>
    </xf>
    <xf numFmtId="0" fontId="2" fillId="0" borderId="2" xfId="4" applyFont="1" applyFill="1" applyBorder="1" applyAlignment="1">
      <alignment horizontal="center" vertical="center"/>
    </xf>
    <xf numFmtId="0" fontId="2" fillId="3" borderId="63" xfId="4" applyFont="1" applyFill="1" applyBorder="1" applyAlignment="1">
      <alignment horizontal="left" vertical="center"/>
    </xf>
    <xf numFmtId="177" fontId="2" fillId="3" borderId="63" xfId="4" applyNumberFormat="1" applyFont="1" applyFill="1" applyBorder="1" applyAlignment="1">
      <alignment vertical="center"/>
    </xf>
    <xf numFmtId="0" fontId="2" fillId="3" borderId="63" xfId="4" applyFont="1" applyFill="1" applyBorder="1" applyAlignment="1">
      <alignment horizontal="center" vertical="center"/>
    </xf>
    <xf numFmtId="177" fontId="2" fillId="3" borderId="63" xfId="4" applyNumberFormat="1" applyFont="1" applyFill="1" applyBorder="1" applyAlignment="1">
      <alignment horizontal="right" vertical="center"/>
    </xf>
    <xf numFmtId="0" fontId="2" fillId="2" borderId="50" xfId="4" applyFont="1" applyFill="1" applyBorder="1" applyAlignment="1">
      <alignment horizontal="left" vertical="center"/>
    </xf>
    <xf numFmtId="177" fontId="2" fillId="2" borderId="54" xfId="4" applyNumberFormat="1" applyFont="1" applyFill="1" applyBorder="1" applyAlignment="1">
      <alignment vertical="center"/>
    </xf>
    <xf numFmtId="0" fontId="2" fillId="0" borderId="54" xfId="4" applyFont="1" applyFill="1" applyBorder="1" applyAlignment="1">
      <alignment horizontal="center" vertical="center"/>
    </xf>
    <xf numFmtId="177" fontId="2" fillId="3" borderId="54" xfId="4" applyNumberFormat="1" applyFont="1" applyFill="1" applyBorder="1" applyAlignment="1">
      <alignment horizontal="right" vertical="center"/>
    </xf>
    <xf numFmtId="177" fontId="2" fillId="3" borderId="63" xfId="4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/>
    </xf>
    <xf numFmtId="177" fontId="2" fillId="3" borderId="35" xfId="4" applyNumberFormat="1" applyFont="1" applyFill="1" applyBorder="1" applyAlignment="1">
      <alignment horizontal="center" vertical="center"/>
    </xf>
    <xf numFmtId="177" fontId="2" fillId="2" borderId="3" xfId="4" applyNumberFormat="1" applyFont="1" applyFill="1" applyBorder="1" applyAlignment="1">
      <alignment horizontal="right" vertical="center"/>
    </xf>
    <xf numFmtId="181" fontId="2" fillId="3" borderId="43" xfId="4" applyNumberFormat="1" applyFont="1" applyFill="1" applyBorder="1" applyAlignment="1">
      <alignment horizontal="center" vertical="center"/>
    </xf>
    <xf numFmtId="0" fontId="2" fillId="3" borderId="43" xfId="4" applyFont="1" applyFill="1" applyBorder="1" applyAlignment="1">
      <alignment horizontal="center" vertical="center"/>
    </xf>
    <xf numFmtId="0" fontId="2" fillId="3" borderId="43" xfId="4" applyFont="1" applyFill="1" applyBorder="1" applyAlignment="1">
      <alignment horizontal="left" vertical="center"/>
    </xf>
    <xf numFmtId="177" fontId="2" fillId="3" borderId="43" xfId="4" applyNumberFormat="1" applyFont="1" applyFill="1" applyBorder="1" applyAlignment="1">
      <alignment vertical="center"/>
    </xf>
    <xf numFmtId="177" fontId="2" fillId="3" borderId="43" xfId="4" applyNumberFormat="1" applyFont="1" applyFill="1" applyBorder="1" applyAlignment="1">
      <alignment horizontal="center" vertical="center"/>
    </xf>
    <xf numFmtId="184" fontId="2" fillId="3" borderId="54" xfId="4" applyNumberFormat="1" applyFont="1" applyFill="1" applyBorder="1" applyAlignment="1">
      <alignment vertical="center"/>
    </xf>
    <xf numFmtId="184" fontId="2" fillId="3" borderId="43" xfId="4" applyNumberFormat="1" applyFont="1" applyFill="1" applyBorder="1" applyAlignment="1">
      <alignment vertical="center"/>
    </xf>
    <xf numFmtId="177" fontId="2" fillId="3" borderId="43" xfId="4" applyNumberFormat="1" applyFont="1" applyFill="1" applyBorder="1" applyAlignment="1">
      <alignment horizontal="right" vertical="center"/>
    </xf>
    <xf numFmtId="0" fontId="2" fillId="2" borderId="55" xfId="0" applyFont="1" applyFill="1" applyBorder="1" applyAlignment="1">
      <alignment horizontal="center" vertical="center"/>
    </xf>
    <xf numFmtId="181" fontId="2" fillId="3" borderId="56" xfId="4" applyNumberFormat="1" applyFont="1" applyFill="1" applyBorder="1" applyAlignment="1">
      <alignment horizontal="center" vertical="center"/>
    </xf>
    <xf numFmtId="0" fontId="2" fillId="3" borderId="56" xfId="4" applyFont="1" applyFill="1" applyBorder="1" applyAlignment="1">
      <alignment horizontal="center" vertical="center"/>
    </xf>
    <xf numFmtId="0" fontId="2" fillId="3" borderId="56" xfId="4" applyFont="1" applyFill="1" applyBorder="1" applyAlignment="1">
      <alignment horizontal="left" vertical="center"/>
    </xf>
    <xf numFmtId="177" fontId="2" fillId="3" borderId="56" xfId="4" applyNumberFormat="1" applyFont="1" applyFill="1" applyBorder="1" applyAlignment="1">
      <alignment vertical="center"/>
    </xf>
    <xf numFmtId="177" fontId="2" fillId="3" borderId="56" xfId="4" applyNumberFormat="1" applyFont="1" applyFill="1" applyBorder="1" applyAlignment="1">
      <alignment horizontal="right" vertical="center"/>
    </xf>
    <xf numFmtId="181" fontId="2" fillId="3" borderId="71" xfId="4" applyNumberFormat="1" applyFont="1" applyFill="1" applyBorder="1" applyAlignment="1">
      <alignment horizontal="center" vertical="center"/>
    </xf>
    <xf numFmtId="0" fontId="2" fillId="3" borderId="71" xfId="4" applyFont="1" applyFill="1" applyBorder="1" applyAlignment="1">
      <alignment horizontal="center" vertical="center"/>
    </xf>
    <xf numFmtId="0" fontId="2" fillId="3" borderId="71" xfId="4" applyFont="1" applyFill="1" applyBorder="1" applyAlignment="1">
      <alignment horizontal="left" vertical="center"/>
    </xf>
    <xf numFmtId="177" fontId="2" fillId="3" borderId="71" xfId="4" applyNumberFormat="1" applyFont="1" applyFill="1" applyBorder="1" applyAlignment="1">
      <alignment vertical="center"/>
    </xf>
    <xf numFmtId="177" fontId="2" fillId="3" borderId="71" xfId="4" applyNumberFormat="1" applyFont="1" applyFill="1" applyBorder="1" applyAlignment="1">
      <alignment horizontal="right" vertical="center"/>
    </xf>
    <xf numFmtId="0" fontId="1" fillId="2" borderId="77" xfId="0" applyFont="1" applyFill="1" applyBorder="1" applyAlignment="1">
      <alignment horizontal="center" vertical="center"/>
    </xf>
    <xf numFmtId="181" fontId="2" fillId="2" borderId="0" xfId="4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181" fontId="2" fillId="2" borderId="15" xfId="4" applyNumberFormat="1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181" fontId="1" fillId="2" borderId="0" xfId="0" applyNumberFormat="1" applyFont="1" applyFill="1" applyAlignment="1">
      <alignment horizontal="center" vertical="center"/>
    </xf>
    <xf numFmtId="181" fontId="2" fillId="2" borderId="0" xfId="0" applyNumberFormat="1" applyFont="1" applyFill="1" applyAlignment="1">
      <alignment vertical="center"/>
    </xf>
    <xf numFmtId="0" fontId="2" fillId="2" borderId="79" xfId="0" applyFont="1" applyFill="1" applyBorder="1" applyAlignment="1">
      <alignment horizontal="center" vertical="center"/>
    </xf>
    <xf numFmtId="177" fontId="2" fillId="2" borderId="69" xfId="4" applyNumberFormat="1" applyFont="1" applyFill="1" applyBorder="1" applyAlignment="1">
      <alignment horizontal="center" vertical="center"/>
    </xf>
    <xf numFmtId="177" fontId="2" fillId="2" borderId="70" xfId="4" applyNumberFormat="1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177" fontId="2" fillId="2" borderId="75" xfId="4" applyNumberFormat="1" applyFont="1" applyFill="1" applyBorder="1" applyAlignment="1">
      <alignment horizontal="center" vertical="center"/>
    </xf>
    <xf numFmtId="176" fontId="2" fillId="2" borderId="34" xfId="4" applyNumberFormat="1" applyFont="1" applyFill="1" applyBorder="1" applyAlignment="1">
      <alignment horizontal="center" vertical="center"/>
    </xf>
    <xf numFmtId="176" fontId="2" fillId="2" borderId="27" xfId="4" applyNumberFormat="1" applyFont="1" applyFill="1" applyBorder="1" applyAlignment="1">
      <alignment horizontal="center" vertical="center"/>
    </xf>
    <xf numFmtId="177" fontId="2" fillId="2" borderId="27" xfId="4" applyNumberFormat="1" applyFont="1" applyFill="1" applyBorder="1" applyAlignment="1">
      <alignment horizontal="center" vertical="center"/>
    </xf>
    <xf numFmtId="177" fontId="2" fillId="2" borderId="21" xfId="4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6" borderId="0" xfId="0" applyFont="1" applyFill="1" applyAlignment="1">
      <alignment vertical="center"/>
    </xf>
    <xf numFmtId="178" fontId="2" fillId="2" borderId="0" xfId="4" applyNumberFormat="1" applyFont="1" applyFill="1" applyBorder="1" applyAlignment="1">
      <alignment horizontal="left" vertical="center"/>
    </xf>
    <xf numFmtId="177" fontId="2" fillId="2" borderId="31" xfId="4" applyNumberFormat="1" applyFont="1" applyFill="1" applyBorder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177" fontId="2" fillId="2" borderId="35" xfId="4" applyNumberFormat="1" applyFont="1" applyFill="1" applyBorder="1" applyAlignment="1">
      <alignment vertical="center"/>
    </xf>
    <xf numFmtId="0" fontId="2" fillId="2" borderId="35" xfId="4" applyFont="1" applyFill="1" applyBorder="1" applyAlignment="1">
      <alignment horizontal="center" vertical="center"/>
    </xf>
    <xf numFmtId="177" fontId="2" fillId="2" borderId="35" xfId="4" applyNumberFormat="1" applyFont="1" applyFill="1" applyBorder="1" applyAlignment="1">
      <alignment horizontal="right" vertical="center"/>
    </xf>
    <xf numFmtId="0" fontId="2" fillId="2" borderId="0" xfId="4" applyFont="1" applyFill="1" applyBorder="1" applyAlignment="1">
      <alignment horizontal="center" vertical="center"/>
    </xf>
    <xf numFmtId="177" fontId="2" fillId="2" borderId="0" xfId="4" applyNumberFormat="1" applyFont="1" applyFill="1" applyBorder="1" applyAlignment="1">
      <alignment horizontal="right" vertical="center"/>
    </xf>
    <xf numFmtId="178" fontId="2" fillId="2" borderId="60" xfId="4" applyNumberFormat="1" applyFont="1" applyFill="1" applyBorder="1" applyAlignment="1">
      <alignment horizontal="left" vertical="center"/>
    </xf>
    <xf numFmtId="178" fontId="2" fillId="2" borderId="61" xfId="4" applyNumberFormat="1" applyFont="1" applyFill="1" applyBorder="1" applyAlignment="1">
      <alignment horizontal="left" vertical="center"/>
    </xf>
    <xf numFmtId="178" fontId="2" fillId="2" borderId="62" xfId="4" applyNumberFormat="1" applyFont="1" applyFill="1" applyBorder="1" applyAlignment="1">
      <alignment horizontal="left" vertical="center"/>
    </xf>
    <xf numFmtId="178" fontId="2" fillId="2" borderId="38" xfId="4" applyNumberFormat="1" applyFont="1" applyFill="1" applyBorder="1" applyAlignment="1">
      <alignment horizontal="left" vertical="center"/>
    </xf>
    <xf numFmtId="178" fontId="2" fillId="2" borderId="15" xfId="4" applyNumberFormat="1" applyFont="1" applyFill="1" applyBorder="1" applyAlignment="1">
      <alignment horizontal="left" vertical="center"/>
    </xf>
    <xf numFmtId="178" fontId="2" fillId="2" borderId="16" xfId="4" applyNumberFormat="1" applyFont="1" applyFill="1" applyBorder="1" applyAlignment="1">
      <alignment horizontal="left" vertical="center"/>
    </xf>
    <xf numFmtId="0" fontId="7" fillId="0" borderId="42" xfId="4" applyFont="1" applyFill="1" applyBorder="1" applyAlignment="1">
      <alignment horizontal="center"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18" xfId="4" applyFont="1" applyFill="1" applyBorder="1" applyAlignment="1">
      <alignment horizontal="center" vertical="center"/>
    </xf>
    <xf numFmtId="178" fontId="2" fillId="2" borderId="10" xfId="4" applyNumberFormat="1" applyFont="1" applyFill="1" applyBorder="1" applyAlignment="1">
      <alignment horizontal="left" vertical="center"/>
    </xf>
    <xf numFmtId="178" fontId="2" fillId="2" borderId="11" xfId="4" applyNumberFormat="1" applyFont="1" applyFill="1" applyBorder="1" applyAlignment="1">
      <alignment horizontal="left" vertical="center"/>
    </xf>
    <xf numFmtId="178" fontId="2" fillId="2" borderId="12" xfId="4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79" fontId="7" fillId="3" borderId="0" xfId="4" applyNumberFormat="1" applyFont="1" applyFill="1" applyBorder="1" applyAlignment="1">
      <alignment horizontal="left" vertical="center"/>
    </xf>
    <xf numFmtId="0" fontId="6" fillId="4" borderId="17" xfId="4" applyFont="1" applyFill="1" applyBorder="1" applyAlignment="1">
      <alignment horizontal="center" vertical="center"/>
    </xf>
    <xf numFmtId="0" fontId="6" fillId="4" borderId="4" xfId="4" applyFont="1" applyFill="1" applyBorder="1" applyAlignment="1">
      <alignment horizontal="center" vertical="center"/>
    </xf>
    <xf numFmtId="0" fontId="6" fillId="4" borderId="24" xfId="4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5" borderId="19" xfId="4" applyFont="1" applyFill="1" applyBorder="1" applyAlignment="1">
      <alignment horizontal="center" vertical="center"/>
    </xf>
    <xf numFmtId="0" fontId="1" fillId="5" borderId="4" xfId="4" applyFont="1" applyFill="1" applyBorder="1" applyAlignment="1">
      <alignment horizontal="center" vertical="center"/>
    </xf>
    <xf numFmtId="0" fontId="1" fillId="5" borderId="20" xfId="4" applyFont="1" applyFill="1" applyBorder="1" applyAlignment="1">
      <alignment horizontal="center" vertical="center"/>
    </xf>
    <xf numFmtId="178" fontId="2" fillId="3" borderId="7" xfId="4" applyNumberFormat="1" applyFont="1" applyFill="1" applyBorder="1" applyAlignment="1">
      <alignment horizontal="left" vertical="center" wrapText="1"/>
    </xf>
    <xf numFmtId="178" fontId="2" fillId="3" borderId="8" xfId="4" applyNumberFormat="1" applyFont="1" applyFill="1" applyBorder="1" applyAlignment="1">
      <alignment horizontal="left" vertical="center" wrapText="1"/>
    </xf>
    <xf numFmtId="178" fontId="2" fillId="3" borderId="9" xfId="4" applyNumberFormat="1" applyFont="1" applyFill="1" applyBorder="1" applyAlignment="1">
      <alignment horizontal="left" vertical="center" wrapText="1"/>
    </xf>
    <xf numFmtId="177" fontId="2" fillId="2" borderId="31" xfId="4" applyNumberFormat="1" applyFont="1" applyFill="1" applyBorder="1" applyAlignment="1">
      <alignment horizontal="center" vertical="center"/>
    </xf>
    <xf numFmtId="177" fontId="2" fillId="2" borderId="28" xfId="4" applyNumberFormat="1" applyFont="1" applyFill="1" applyBorder="1" applyAlignment="1">
      <alignment horizontal="center" vertical="center"/>
    </xf>
    <xf numFmtId="178" fontId="2" fillId="3" borderId="51" xfId="4" applyNumberFormat="1" applyFont="1" applyFill="1" applyBorder="1" applyAlignment="1">
      <alignment horizontal="left" vertical="center"/>
    </xf>
    <xf numFmtId="178" fontId="2" fillId="3" borderId="52" xfId="4" applyNumberFormat="1" applyFont="1" applyFill="1" applyBorder="1" applyAlignment="1">
      <alignment horizontal="left" vertical="center"/>
    </xf>
    <xf numFmtId="178" fontId="2" fillId="3" borderId="53" xfId="4" applyNumberFormat="1" applyFont="1" applyFill="1" applyBorder="1" applyAlignment="1">
      <alignment horizontal="left" vertical="center"/>
    </xf>
    <xf numFmtId="177" fontId="2" fillId="2" borderId="70" xfId="4" applyNumberFormat="1" applyFont="1" applyFill="1" applyBorder="1" applyAlignment="1">
      <alignment horizontal="center" vertical="center"/>
    </xf>
    <xf numFmtId="178" fontId="2" fillId="3" borderId="7" xfId="4" applyNumberFormat="1" applyFont="1" applyFill="1" applyBorder="1" applyAlignment="1">
      <alignment horizontal="left" vertical="center"/>
    </xf>
    <xf numFmtId="178" fontId="2" fillId="3" borderId="8" xfId="4" applyNumberFormat="1" applyFont="1" applyFill="1" applyBorder="1" applyAlignment="1">
      <alignment horizontal="left" vertical="center"/>
    </xf>
    <xf numFmtId="178" fontId="2" fillId="3" borderId="9" xfId="4" applyNumberFormat="1" applyFont="1" applyFill="1" applyBorder="1" applyAlignment="1">
      <alignment horizontal="left" vertical="center"/>
    </xf>
    <xf numFmtId="178" fontId="2" fillId="0" borderId="57" xfId="4" applyNumberFormat="1" applyFont="1" applyFill="1" applyBorder="1" applyAlignment="1">
      <alignment horizontal="left" vertical="center" wrapText="1"/>
    </xf>
    <xf numFmtId="178" fontId="2" fillId="0" borderId="58" xfId="4" applyNumberFormat="1" applyFont="1" applyFill="1" applyBorder="1" applyAlignment="1">
      <alignment horizontal="left" vertical="center" wrapText="1"/>
    </xf>
    <xf numFmtId="178" fontId="2" fillId="0" borderId="59" xfId="4" applyNumberFormat="1" applyFont="1" applyFill="1" applyBorder="1" applyAlignment="1">
      <alignment horizontal="left" vertical="center" wrapText="1"/>
    </xf>
    <xf numFmtId="178" fontId="2" fillId="3" borderId="60" xfId="4" applyNumberFormat="1" applyFont="1" applyFill="1" applyBorder="1" applyAlignment="1">
      <alignment horizontal="left" vertical="center"/>
    </xf>
    <xf numFmtId="178" fontId="2" fillId="3" borderId="61" xfId="4" applyNumberFormat="1" applyFont="1" applyFill="1" applyBorder="1" applyAlignment="1">
      <alignment horizontal="left" vertical="center"/>
    </xf>
    <xf numFmtId="178" fontId="2" fillId="3" borderId="62" xfId="4" applyNumberFormat="1" applyFont="1" applyFill="1" applyBorder="1" applyAlignment="1">
      <alignment horizontal="left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181" fontId="2" fillId="3" borderId="56" xfId="4" applyNumberFormat="1" applyFont="1" applyFill="1" applyBorder="1" applyAlignment="1">
      <alignment horizontal="center" vertical="center"/>
    </xf>
    <xf numFmtId="181" fontId="2" fillId="3" borderId="3" xfId="4" applyNumberFormat="1" applyFont="1" applyFill="1" applyBorder="1" applyAlignment="1">
      <alignment horizontal="center" vertical="center"/>
    </xf>
    <xf numFmtId="181" fontId="2" fillId="3" borderId="54" xfId="4" applyNumberFormat="1" applyFont="1" applyFill="1" applyBorder="1" applyAlignment="1">
      <alignment horizontal="center" vertical="center"/>
    </xf>
    <xf numFmtId="0" fontId="2" fillId="3" borderId="56" xfId="4" applyFont="1" applyFill="1" applyBorder="1" applyAlignment="1">
      <alignment horizontal="center" vertical="center"/>
    </xf>
    <xf numFmtId="0" fontId="2" fillId="3" borderId="3" xfId="4" applyFont="1" applyFill="1" applyBorder="1" applyAlignment="1">
      <alignment horizontal="center" vertical="center"/>
    </xf>
    <xf numFmtId="0" fontId="2" fillId="3" borderId="54" xfId="4" applyFont="1" applyFill="1" applyBorder="1" applyAlignment="1">
      <alignment horizontal="center" vertical="center"/>
    </xf>
    <xf numFmtId="178" fontId="2" fillId="3" borderId="64" xfId="4" applyNumberFormat="1" applyFont="1" applyFill="1" applyBorder="1" applyAlignment="1">
      <alignment horizontal="left" vertical="center"/>
    </xf>
    <xf numFmtId="178" fontId="2" fillId="3" borderId="65" xfId="4" applyNumberFormat="1" applyFont="1" applyFill="1" applyBorder="1" applyAlignment="1">
      <alignment horizontal="left" vertical="center"/>
    </xf>
    <xf numFmtId="178" fontId="2" fillId="3" borderId="66" xfId="4" applyNumberFormat="1" applyFont="1" applyFill="1" applyBorder="1" applyAlignment="1">
      <alignment horizontal="left" vertical="center"/>
    </xf>
    <xf numFmtId="178" fontId="2" fillId="3" borderId="10" xfId="4" applyNumberFormat="1" applyFont="1" applyFill="1" applyBorder="1" applyAlignment="1">
      <alignment horizontal="left" vertical="center"/>
    </xf>
    <xf numFmtId="178" fontId="2" fillId="3" borderId="11" xfId="4" applyNumberFormat="1" applyFont="1" applyFill="1" applyBorder="1" applyAlignment="1">
      <alignment horizontal="left" vertical="center"/>
    </xf>
    <xf numFmtId="178" fontId="2" fillId="3" borderId="12" xfId="4" applyNumberFormat="1" applyFont="1" applyFill="1" applyBorder="1" applyAlignment="1">
      <alignment horizontal="left" vertical="center"/>
    </xf>
    <xf numFmtId="178" fontId="2" fillId="2" borderId="47" xfId="4" applyNumberFormat="1" applyFont="1" applyFill="1" applyBorder="1" applyAlignment="1">
      <alignment horizontal="left" vertical="center" wrapText="1"/>
    </xf>
    <xf numFmtId="178" fontId="2" fillId="2" borderId="67" xfId="4" applyNumberFormat="1" applyFont="1" applyFill="1" applyBorder="1" applyAlignment="1">
      <alignment horizontal="left" vertical="center" wrapText="1"/>
    </xf>
    <xf numFmtId="178" fontId="2" fillId="2" borderId="68" xfId="4" applyNumberFormat="1" applyFont="1" applyFill="1" applyBorder="1" applyAlignment="1">
      <alignment horizontal="left" vertical="center" wrapText="1"/>
    </xf>
    <xf numFmtId="178" fontId="2" fillId="3" borderId="2" xfId="4" applyNumberFormat="1" applyFont="1" applyFill="1" applyBorder="1" applyAlignment="1">
      <alignment horizontal="left" vertical="center"/>
    </xf>
    <xf numFmtId="178" fontId="2" fillId="3" borderId="50" xfId="4" applyNumberFormat="1" applyFont="1" applyFill="1" applyBorder="1" applyAlignment="1">
      <alignment horizontal="left" vertical="center"/>
    </xf>
    <xf numFmtId="0" fontId="13" fillId="3" borderId="63" xfId="0" applyFont="1" applyFill="1" applyBorder="1" applyAlignment="1">
      <alignment horizontal="left" vertical="center"/>
    </xf>
    <xf numFmtId="178" fontId="13" fillId="3" borderId="2" xfId="4" applyNumberFormat="1" applyFont="1" applyFill="1" applyBorder="1" applyAlignment="1">
      <alignment horizontal="left" vertical="center" wrapText="1"/>
    </xf>
    <xf numFmtId="178" fontId="2" fillId="3" borderId="2" xfId="4" applyNumberFormat="1" applyFont="1" applyFill="1" applyBorder="1" applyAlignment="1">
      <alignment horizontal="left" vertical="center" wrapText="1"/>
    </xf>
    <xf numFmtId="178" fontId="2" fillId="2" borderId="7" xfId="4" applyNumberFormat="1" applyFont="1" applyFill="1" applyBorder="1" applyAlignment="1">
      <alignment horizontal="left" vertical="center"/>
    </xf>
    <xf numFmtId="178" fontId="2" fillId="2" borderId="8" xfId="4" applyNumberFormat="1" applyFont="1" applyFill="1" applyBorder="1" applyAlignment="1">
      <alignment horizontal="left" vertical="center"/>
    </xf>
    <xf numFmtId="178" fontId="2" fillId="2" borderId="9" xfId="4" applyNumberFormat="1" applyFont="1" applyFill="1" applyBorder="1" applyAlignment="1">
      <alignment horizontal="left" vertical="center"/>
    </xf>
    <xf numFmtId="178" fontId="2" fillId="3" borderId="10" xfId="4" applyNumberFormat="1" applyFont="1" applyFill="1" applyBorder="1" applyAlignment="1">
      <alignment horizontal="left" vertical="center" wrapText="1"/>
    </xf>
    <xf numFmtId="178" fontId="2" fillId="3" borderId="11" xfId="4" applyNumberFormat="1" applyFont="1" applyFill="1" applyBorder="1" applyAlignment="1">
      <alignment horizontal="left" vertical="center" wrapText="1"/>
    </xf>
    <xf numFmtId="178" fontId="2" fillId="3" borderId="12" xfId="4" applyNumberFormat="1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/>
    </xf>
    <xf numFmtId="0" fontId="1" fillId="2" borderId="39" xfId="4" applyFont="1" applyFill="1" applyBorder="1" applyAlignment="1">
      <alignment horizontal="right" vertical="center"/>
    </xf>
    <xf numFmtId="0" fontId="1" fillId="2" borderId="15" xfId="4" applyFont="1" applyFill="1" applyBorder="1" applyAlignment="1">
      <alignment horizontal="right" vertical="center"/>
    </xf>
    <xf numFmtId="0" fontId="1" fillId="2" borderId="16" xfId="4" applyFont="1" applyFill="1" applyBorder="1" applyAlignment="1">
      <alignment horizontal="right" vertical="center"/>
    </xf>
    <xf numFmtId="0" fontId="1" fillId="0" borderId="76" xfId="4" applyFont="1" applyFill="1" applyBorder="1" applyAlignment="1">
      <alignment horizontal="right" vertical="center"/>
    </xf>
    <xf numFmtId="0" fontId="1" fillId="0" borderId="13" xfId="4" applyFont="1" applyFill="1" applyBorder="1" applyAlignment="1">
      <alignment horizontal="right" vertical="center"/>
    </xf>
    <xf numFmtId="0" fontId="1" fillId="0" borderId="18" xfId="4" applyFont="1" applyFill="1" applyBorder="1" applyAlignment="1">
      <alignment horizontal="right" vertical="center"/>
    </xf>
    <xf numFmtId="178" fontId="2" fillId="3" borderId="72" xfId="4" applyNumberFormat="1" applyFont="1" applyFill="1" applyBorder="1" applyAlignment="1">
      <alignment horizontal="left" vertical="center"/>
    </xf>
    <xf numFmtId="178" fontId="2" fillId="3" borderId="73" xfId="4" applyNumberFormat="1" applyFont="1" applyFill="1" applyBorder="1" applyAlignment="1">
      <alignment horizontal="left" vertical="center"/>
    </xf>
    <xf numFmtId="178" fontId="2" fillId="3" borderId="74" xfId="4" applyNumberFormat="1" applyFont="1" applyFill="1" applyBorder="1" applyAlignment="1">
      <alignment horizontal="left" vertical="center"/>
    </xf>
    <xf numFmtId="0" fontId="1" fillId="2" borderId="26" xfId="4" applyFont="1" applyFill="1" applyBorder="1" applyAlignment="1">
      <alignment horizontal="right" vertical="center"/>
    </xf>
    <xf numFmtId="0" fontId="1" fillId="2" borderId="0" xfId="4" applyFont="1" applyFill="1" applyBorder="1" applyAlignment="1">
      <alignment horizontal="right" vertical="center"/>
    </xf>
    <xf numFmtId="0" fontId="1" fillId="2" borderId="6" xfId="4" applyFont="1" applyFill="1" applyBorder="1" applyAlignment="1">
      <alignment horizontal="right" vertical="center"/>
    </xf>
    <xf numFmtId="177" fontId="2" fillId="3" borderId="31" xfId="4" applyNumberFormat="1" applyFont="1" applyFill="1" applyBorder="1" applyAlignment="1">
      <alignment horizontal="center" vertical="center"/>
    </xf>
    <xf numFmtId="178" fontId="2" fillId="3" borderId="44" xfId="4" applyNumberFormat="1" applyFont="1" applyFill="1" applyBorder="1" applyAlignment="1">
      <alignment horizontal="left" vertical="center"/>
    </xf>
    <xf numFmtId="178" fontId="2" fillId="3" borderId="45" xfId="4" applyNumberFormat="1" applyFont="1" applyFill="1" applyBorder="1" applyAlignment="1">
      <alignment horizontal="left" vertical="center"/>
    </xf>
    <xf numFmtId="178" fontId="2" fillId="3" borderId="46" xfId="4" applyNumberFormat="1" applyFont="1" applyFill="1" applyBorder="1" applyAlignment="1">
      <alignment horizontal="left" vertical="center"/>
    </xf>
    <xf numFmtId="178" fontId="2" fillId="3" borderId="43" xfId="4" applyNumberFormat="1" applyFont="1" applyFill="1" applyBorder="1" applyAlignment="1">
      <alignment horizontal="left" vertical="center"/>
    </xf>
    <xf numFmtId="183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78" fontId="2" fillId="3" borderId="5" xfId="4" applyNumberFormat="1" applyFont="1" applyFill="1" applyBorder="1" applyAlignment="1">
      <alignment horizontal="left" vertical="center" wrapText="1"/>
    </xf>
    <xf numFmtId="178" fontId="2" fillId="3" borderId="0" xfId="4" applyNumberFormat="1" applyFont="1" applyFill="1" applyBorder="1" applyAlignment="1">
      <alignment horizontal="left" vertical="center" wrapText="1"/>
    </xf>
    <xf numFmtId="178" fontId="2" fillId="3" borderId="6" xfId="4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20" fillId="7" borderId="81" xfId="0" applyFont="1" applyFill="1" applyBorder="1" applyAlignment="1">
      <alignment horizontal="center" vertical="center"/>
    </xf>
    <xf numFmtId="0" fontId="20" fillId="7" borderId="82" xfId="0" applyFont="1" applyFill="1" applyBorder="1" applyAlignment="1">
      <alignment horizontal="center" vertical="center"/>
    </xf>
    <xf numFmtId="0" fontId="20" fillId="7" borderId="82" xfId="0" applyFont="1" applyFill="1" applyBorder="1" applyAlignment="1">
      <alignment horizontal="center" vertical="center" wrapText="1"/>
    </xf>
    <xf numFmtId="0" fontId="20" fillId="0" borderId="8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58" fontId="20" fillId="0" borderId="83" xfId="0" applyNumberFormat="1" applyFont="1" applyBorder="1" applyAlignment="1">
      <alignment horizontal="center" vertical="center"/>
    </xf>
    <xf numFmtId="0" fontId="20" fillId="0" borderId="21" xfId="0" applyNumberFormat="1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/>
    </xf>
    <xf numFmtId="0" fontId="0" fillId="6" borderId="21" xfId="0" applyFont="1" applyFill="1" applyBorder="1" applyAlignment="1">
      <alignment horizontal="center" vertical="center"/>
    </xf>
    <xf numFmtId="0" fontId="20" fillId="6" borderId="21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 wrapText="1"/>
    </xf>
  </cellXfs>
  <cellStyles count="5">
    <cellStyle name=" 3]_x000a__x000a_Zoomed=1_x000a__x000a_Row=128_x000a__x000a_Column=101_x000a__x000a_Height=300_x000a__x000a_Width=301_x000a__x000a_FontName=System_x000a__x000a_FontStyle=1_x000a__x000a_FontSize=12_x000a__x000a_PrtFontNa" xfId="3"/>
    <cellStyle name="??&amp;O龡&amp;H?_x0008_??_x0007__x0001__x0001_" xfId="2"/>
    <cellStyle name="0,0_x000d__x000a_NA_x000d__x000a_" xfId="1"/>
    <cellStyle name="常规" xfId="0" builtinId="0"/>
    <cellStyle name="常规_Sheet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"/>
  <sheetViews>
    <sheetView tabSelected="1" workbookViewId="0">
      <selection activeCell="G11" sqref="G11"/>
    </sheetView>
  </sheetViews>
  <sheetFormatPr defaultRowHeight="15.6"/>
  <cols>
    <col min="1" max="1" width="8.796875" style="64"/>
    <col min="2" max="3" width="20.19921875" style="64" customWidth="1"/>
    <col min="4" max="4" width="12.8984375" style="64" customWidth="1"/>
    <col min="5" max="5" width="8.796875" style="64"/>
    <col min="6" max="6" width="21.19921875" style="64" customWidth="1"/>
    <col min="7" max="7" width="26.3984375" style="64" customWidth="1"/>
    <col min="8" max="16384" width="8.796875" style="64"/>
  </cols>
  <sheetData>
    <row r="1" spans="2:7" ht="16.2" thickBot="1">
      <c r="B1" s="280" t="s">
        <v>266</v>
      </c>
      <c r="C1" s="280"/>
    </row>
    <row r="2" spans="2:7" ht="16.2" thickBot="1">
      <c r="B2" s="281" t="s">
        <v>6</v>
      </c>
      <c r="C2" s="282" t="s">
        <v>267</v>
      </c>
      <c r="D2" s="282" t="s">
        <v>5</v>
      </c>
      <c r="E2" s="282" t="s">
        <v>268</v>
      </c>
      <c r="F2" s="283" t="s">
        <v>269</v>
      </c>
      <c r="G2" s="282"/>
    </row>
    <row r="3" spans="2:7" ht="16.2" thickBot="1">
      <c r="B3" s="284" t="s">
        <v>270</v>
      </c>
      <c r="C3" s="285">
        <v>4</v>
      </c>
      <c r="D3" s="285" t="s">
        <v>271</v>
      </c>
      <c r="E3" s="285">
        <v>87021</v>
      </c>
      <c r="F3" s="285">
        <v>55000</v>
      </c>
      <c r="G3" s="285"/>
    </row>
    <row r="4" spans="2:7" ht="16.2" thickBot="1">
      <c r="B4" s="284" t="s">
        <v>272</v>
      </c>
      <c r="C4" s="285">
        <v>2</v>
      </c>
      <c r="D4" s="285" t="s">
        <v>273</v>
      </c>
      <c r="E4" s="285">
        <v>61328</v>
      </c>
      <c r="F4" s="285">
        <v>57000</v>
      </c>
      <c r="G4" s="285"/>
    </row>
    <row r="5" spans="2:7" ht="16.2" thickBot="1">
      <c r="B5" s="286">
        <v>44167</v>
      </c>
      <c r="C5" s="287">
        <v>1</v>
      </c>
      <c r="D5" s="285" t="s">
        <v>274</v>
      </c>
      <c r="E5" s="285">
        <v>22569</v>
      </c>
      <c r="F5" s="285">
        <v>21000</v>
      </c>
      <c r="G5" s="285"/>
    </row>
    <row r="6" spans="2:7" ht="16.2" thickBot="1">
      <c r="B6" s="284" t="s">
        <v>275</v>
      </c>
      <c r="C6" s="285">
        <v>3</v>
      </c>
      <c r="D6" s="285" t="s">
        <v>276</v>
      </c>
      <c r="E6" s="285">
        <v>79129</v>
      </c>
      <c r="F6" s="285">
        <v>73000</v>
      </c>
      <c r="G6" s="285"/>
    </row>
    <row r="7" spans="2:7" ht="16.2" thickBot="1">
      <c r="B7" s="284" t="s">
        <v>277</v>
      </c>
      <c r="C7" s="285">
        <v>3</v>
      </c>
      <c r="D7" s="285" t="s">
        <v>278</v>
      </c>
      <c r="E7" s="285">
        <v>46702</v>
      </c>
      <c r="F7" s="285">
        <v>46000</v>
      </c>
      <c r="G7" s="288" t="s">
        <v>279</v>
      </c>
    </row>
    <row r="8" spans="2:7" ht="16.2" thickBot="1">
      <c r="B8" s="289" t="s">
        <v>280</v>
      </c>
      <c r="C8" s="290">
        <f>SUM(C3:C7)</f>
        <v>13</v>
      </c>
      <c r="D8" s="289"/>
      <c r="E8" s="289">
        <v>463529</v>
      </c>
      <c r="F8" s="291">
        <f>SUM(F3:F7)</f>
        <v>252000</v>
      </c>
      <c r="G8" s="292"/>
    </row>
  </sheetData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7"/>
  <sheetViews>
    <sheetView zoomScale="90" zoomScaleNormal="90" workbookViewId="0">
      <selection activeCell="C6" sqref="C6:F6"/>
    </sheetView>
  </sheetViews>
  <sheetFormatPr defaultColWidth="9" defaultRowHeight="15.6"/>
  <cols>
    <col min="1" max="1" width="8.3984375" style="1" customWidth="1"/>
    <col min="2" max="2" width="16.09765625" style="2" customWidth="1"/>
    <col min="3" max="3" width="20" style="2" customWidth="1"/>
    <col min="4" max="4" width="13.09765625" style="2" customWidth="1"/>
    <col min="5" max="5" width="8" style="2" customWidth="1"/>
    <col min="6" max="6" width="5.5" style="2" customWidth="1"/>
    <col min="7" max="7" width="7.3984375" style="3" customWidth="1"/>
    <col min="8" max="8" width="8.59765625" style="3" customWidth="1"/>
    <col min="9" max="9" width="7.3984375" style="3" customWidth="1"/>
    <col min="10" max="10" width="9" style="3" bestFit="1" customWidth="1"/>
    <col min="11" max="11" width="53.5" style="3" bestFit="1" customWidth="1"/>
    <col min="12" max="16384" width="9" style="3"/>
  </cols>
  <sheetData>
    <row r="1" spans="1:11" ht="39.9" customHeight="1">
      <c r="A1" s="201" t="s">
        <v>35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26.1" customHeight="1">
      <c r="A2" s="6" t="s">
        <v>265</v>
      </c>
      <c r="B2" s="6"/>
      <c r="C2" s="7"/>
      <c r="D2" s="7"/>
      <c r="E2" s="7"/>
      <c r="F2" s="8"/>
      <c r="G2" s="9"/>
      <c r="H2" s="10"/>
      <c r="I2" s="9"/>
      <c r="J2" s="12"/>
      <c r="K2" s="9"/>
    </row>
    <row r="3" spans="1:11" ht="26.1" customHeight="1" thickBot="1">
      <c r="A3" s="202"/>
      <c r="B3" s="202"/>
      <c r="C3" s="202"/>
      <c r="D3" s="202"/>
      <c r="E3" s="202"/>
      <c r="F3" s="202"/>
      <c r="G3" s="202"/>
      <c r="H3" s="202"/>
      <c r="I3" s="24"/>
      <c r="J3" s="25"/>
    </row>
    <row r="4" spans="1:11" ht="30.75" customHeight="1">
      <c r="A4" s="28" t="s">
        <v>0</v>
      </c>
      <c r="B4" s="29" t="s">
        <v>22</v>
      </c>
      <c r="C4" s="203" t="s">
        <v>2</v>
      </c>
      <c r="D4" s="204"/>
      <c r="E4" s="204"/>
      <c r="F4" s="205"/>
      <c r="G4" s="30" t="s">
        <v>3</v>
      </c>
      <c r="H4" s="31" t="s">
        <v>4</v>
      </c>
      <c r="I4" s="61" t="s">
        <v>36</v>
      </c>
      <c r="J4" s="32" t="s">
        <v>23</v>
      </c>
      <c r="K4" s="33" t="s">
        <v>24</v>
      </c>
    </row>
    <row r="5" spans="1:11" ht="26.1" customHeight="1">
      <c r="A5" s="54">
        <v>1</v>
      </c>
      <c r="B5" s="53" t="s">
        <v>25</v>
      </c>
      <c r="C5" s="198" t="s">
        <v>32</v>
      </c>
      <c r="D5" s="199"/>
      <c r="E5" s="199"/>
      <c r="F5" s="200"/>
      <c r="G5" s="27">
        <v>18000</v>
      </c>
      <c r="H5" s="46" t="s">
        <v>26</v>
      </c>
      <c r="I5" s="45">
        <v>24</v>
      </c>
      <c r="J5" s="45">
        <f>G5*I5</f>
        <v>432000</v>
      </c>
      <c r="K5" s="50" t="s">
        <v>251</v>
      </c>
    </row>
    <row r="6" spans="1:11" ht="26.1" customHeight="1">
      <c r="A6" s="54">
        <v>2</v>
      </c>
      <c r="B6" s="53" t="s">
        <v>27</v>
      </c>
      <c r="C6" s="198" t="s">
        <v>33</v>
      </c>
      <c r="D6" s="199"/>
      <c r="E6" s="199"/>
      <c r="F6" s="200"/>
      <c r="G6" s="27">
        <v>27000</v>
      </c>
      <c r="H6" s="46" t="s">
        <v>26</v>
      </c>
      <c r="I6" s="45">
        <v>8</v>
      </c>
      <c r="J6" s="45">
        <f t="shared" ref="J6:J10" si="0">G6*I6</f>
        <v>216000</v>
      </c>
      <c r="K6" s="50" t="s">
        <v>107</v>
      </c>
    </row>
    <row r="7" spans="1:11" ht="26.1" customHeight="1">
      <c r="A7" s="54">
        <v>3</v>
      </c>
      <c r="B7" s="53" t="s">
        <v>28</v>
      </c>
      <c r="C7" s="198" t="s">
        <v>34</v>
      </c>
      <c r="D7" s="199"/>
      <c r="E7" s="199"/>
      <c r="F7" s="200"/>
      <c r="G7" s="27">
        <v>37000</v>
      </c>
      <c r="H7" s="46" t="s">
        <v>26</v>
      </c>
      <c r="I7" s="45">
        <v>1</v>
      </c>
      <c r="J7" s="45">
        <f t="shared" si="0"/>
        <v>37000</v>
      </c>
      <c r="K7" s="50" t="s">
        <v>107</v>
      </c>
    </row>
    <row r="8" spans="1:11" ht="26.1" customHeight="1">
      <c r="A8" s="44">
        <v>4</v>
      </c>
      <c r="B8" s="113" t="s">
        <v>115</v>
      </c>
      <c r="C8" s="189" t="s">
        <v>116</v>
      </c>
      <c r="D8" s="190"/>
      <c r="E8" s="190"/>
      <c r="F8" s="191"/>
      <c r="G8" s="184">
        <f>追加费用!O70</f>
        <v>74500.414999999994</v>
      </c>
      <c r="H8" s="185" t="s">
        <v>112</v>
      </c>
      <c r="I8" s="186">
        <v>1</v>
      </c>
      <c r="J8" s="186">
        <f t="shared" si="0"/>
        <v>74500.414999999994</v>
      </c>
      <c r="K8" s="182" t="s">
        <v>259</v>
      </c>
    </row>
    <row r="9" spans="1:11" ht="26.1" customHeight="1">
      <c r="A9" s="183"/>
      <c r="B9" s="14"/>
      <c r="C9" s="181" t="s">
        <v>263</v>
      </c>
      <c r="D9" s="181"/>
      <c r="E9" s="181"/>
      <c r="F9" s="181"/>
      <c r="G9" s="19">
        <v>11285</v>
      </c>
      <c r="H9" s="187" t="s">
        <v>262</v>
      </c>
      <c r="I9" s="188">
        <v>5</v>
      </c>
      <c r="J9" s="186">
        <f t="shared" si="0"/>
        <v>56425</v>
      </c>
      <c r="K9" s="19" t="s">
        <v>264</v>
      </c>
    </row>
    <row r="10" spans="1:11" ht="26.1" customHeight="1" thickBot="1">
      <c r="A10" s="59">
        <v>5</v>
      </c>
      <c r="B10" s="60" t="s">
        <v>103</v>
      </c>
      <c r="C10" s="192" t="s">
        <v>108</v>
      </c>
      <c r="D10" s="193"/>
      <c r="E10" s="193"/>
      <c r="F10" s="194"/>
      <c r="G10" s="27"/>
      <c r="H10" s="46" t="s">
        <v>31</v>
      </c>
      <c r="I10" s="45"/>
      <c r="J10" s="186">
        <f t="shared" si="0"/>
        <v>0</v>
      </c>
      <c r="K10" s="111"/>
    </row>
    <row r="11" spans="1:11" ht="26.1" customHeight="1" thickBot="1">
      <c r="A11" s="195" t="s">
        <v>11</v>
      </c>
      <c r="B11" s="196"/>
      <c r="C11" s="196"/>
      <c r="D11" s="196"/>
      <c r="E11" s="196"/>
      <c r="F11" s="196"/>
      <c r="G11" s="196"/>
      <c r="H11" s="196"/>
      <c r="I11" s="197"/>
      <c r="J11" s="51">
        <f>SUM(J5:J10)</f>
        <v>815925.41500000004</v>
      </c>
      <c r="K11" s="49"/>
    </row>
    <row r="12" spans="1:11" ht="26.1" customHeight="1" thickTop="1">
      <c r="B12" s="4"/>
      <c r="C12" s="4"/>
      <c r="D12" s="4"/>
      <c r="E12" s="4"/>
      <c r="F12" s="4"/>
      <c r="G12" s="16"/>
      <c r="H12" s="17"/>
      <c r="I12" s="17"/>
      <c r="J12" s="17"/>
      <c r="K12" s="17"/>
    </row>
    <row r="13" spans="1:11" ht="26.1" customHeight="1">
      <c r="B13" s="4"/>
      <c r="C13" s="4"/>
      <c r="D13" s="4"/>
      <c r="E13" s="4"/>
      <c r="F13" s="4"/>
      <c r="G13" s="16"/>
      <c r="H13" s="17"/>
      <c r="I13" s="17"/>
      <c r="J13" s="17"/>
      <c r="K13" s="17"/>
    </row>
    <row r="14" spans="1:11" ht="26.1" customHeight="1">
      <c r="B14" s="4"/>
      <c r="C14" s="4"/>
      <c r="D14" s="4"/>
      <c r="E14" s="4"/>
      <c r="F14" s="4"/>
      <c r="G14" s="16"/>
      <c r="H14" s="17"/>
      <c r="I14" s="17"/>
      <c r="J14" s="17"/>
      <c r="K14" s="17"/>
    </row>
    <row r="15" spans="1:11" ht="26.1" customHeight="1">
      <c r="B15" s="4"/>
      <c r="C15" s="4"/>
      <c r="D15" s="4"/>
      <c r="E15" s="4"/>
      <c r="F15" s="4"/>
      <c r="G15" s="16"/>
      <c r="H15" s="17"/>
      <c r="I15" s="17"/>
      <c r="J15" s="17"/>
      <c r="K15" s="17"/>
    </row>
    <row r="16" spans="1:11" ht="26.1" customHeight="1">
      <c r="B16" s="4"/>
      <c r="C16" s="4"/>
      <c r="D16" s="4"/>
      <c r="E16" s="4"/>
      <c r="F16" s="4"/>
      <c r="G16" s="16"/>
      <c r="H16" s="17"/>
      <c r="I16" s="17"/>
      <c r="J16" s="17"/>
      <c r="K16" s="17"/>
    </row>
    <row r="17" spans="1:11" ht="26.1" customHeight="1">
      <c r="B17" s="4"/>
      <c r="C17" s="4"/>
      <c r="D17" s="4"/>
      <c r="E17" s="4"/>
      <c r="F17" s="4"/>
      <c r="G17" s="16"/>
      <c r="H17" s="17"/>
      <c r="I17" s="17"/>
      <c r="J17" s="17"/>
      <c r="K17" s="17"/>
    </row>
    <row r="18" spans="1:11" ht="26.1" customHeight="1">
      <c r="B18" s="4"/>
      <c r="C18" s="4"/>
      <c r="D18" s="4"/>
      <c r="E18" s="4"/>
      <c r="F18" s="4"/>
      <c r="G18" s="16"/>
      <c r="H18" s="17"/>
      <c r="I18" s="17"/>
      <c r="J18" s="17"/>
      <c r="K18" s="17"/>
    </row>
    <row r="19" spans="1:11" ht="26.1" customHeight="1">
      <c r="B19" s="4"/>
      <c r="C19" s="4"/>
      <c r="D19" s="4"/>
      <c r="E19" s="4"/>
      <c r="F19" s="4"/>
      <c r="G19" s="16"/>
      <c r="H19" s="17"/>
      <c r="I19" s="17"/>
      <c r="J19" s="17"/>
      <c r="K19" s="17"/>
    </row>
    <row r="20" spans="1:11" ht="26.1" customHeight="1">
      <c r="B20" s="4"/>
      <c r="C20" s="4"/>
      <c r="D20" s="4"/>
      <c r="E20" s="4"/>
      <c r="F20" s="4"/>
      <c r="G20" s="16"/>
      <c r="H20" s="17"/>
      <c r="I20" s="17"/>
      <c r="J20" s="17"/>
      <c r="K20" s="17"/>
    </row>
    <row r="21" spans="1:11" ht="26.1" customHeight="1">
      <c r="B21" s="4"/>
      <c r="C21" s="4"/>
      <c r="D21" s="4"/>
      <c r="E21" s="4"/>
      <c r="F21" s="4"/>
      <c r="G21" s="16"/>
      <c r="H21" s="17"/>
      <c r="I21" s="17"/>
      <c r="J21" s="17"/>
      <c r="K21" s="17"/>
    </row>
    <row r="22" spans="1:11" ht="26.1" customHeight="1">
      <c r="B22" s="4"/>
      <c r="C22" s="4"/>
      <c r="D22" s="4"/>
      <c r="E22" s="4"/>
      <c r="F22" s="4"/>
      <c r="G22" s="16"/>
      <c r="H22" s="17"/>
      <c r="I22" s="17"/>
      <c r="J22" s="17"/>
      <c r="K22" s="17"/>
    </row>
    <row r="23" spans="1:11" ht="26.1" customHeight="1">
      <c r="A23" s="3"/>
      <c r="B23" s="4"/>
      <c r="C23" s="4"/>
      <c r="D23" s="4"/>
      <c r="E23" s="4"/>
      <c r="F23" s="4"/>
      <c r="G23" s="16"/>
      <c r="H23" s="17"/>
      <c r="I23" s="17"/>
      <c r="J23" s="17"/>
      <c r="K23" s="17"/>
    </row>
    <row r="24" spans="1:11" ht="26.1" customHeight="1">
      <c r="A24" s="3"/>
      <c r="B24" s="4"/>
      <c r="C24" s="4"/>
      <c r="D24" s="4"/>
      <c r="E24" s="4"/>
      <c r="F24" s="4"/>
      <c r="G24" s="16"/>
      <c r="H24" s="17"/>
      <c r="I24" s="17"/>
      <c r="J24" s="17"/>
      <c r="K24" s="17"/>
    </row>
    <row r="25" spans="1:11" ht="26.1" customHeight="1">
      <c r="A25" s="3"/>
      <c r="B25" s="4"/>
      <c r="C25" s="4"/>
      <c r="D25" s="4"/>
      <c r="E25" s="4"/>
      <c r="F25" s="4"/>
      <c r="G25" s="16"/>
      <c r="H25" s="17"/>
      <c r="I25" s="17"/>
      <c r="J25" s="17"/>
      <c r="K25" s="17"/>
    </row>
    <row r="26" spans="1:11" ht="26.1" customHeight="1">
      <c r="A26" s="3"/>
      <c r="B26" s="4"/>
      <c r="C26" s="4"/>
      <c r="D26" s="4"/>
      <c r="E26" s="4"/>
      <c r="F26" s="4"/>
      <c r="G26" s="16"/>
      <c r="H26" s="17"/>
      <c r="I26" s="17"/>
      <c r="J26" s="17"/>
      <c r="K26" s="17"/>
    </row>
    <row r="27" spans="1:11" ht="26.1" customHeight="1">
      <c r="A27" s="3"/>
      <c r="B27" s="4"/>
      <c r="C27" s="4"/>
      <c r="D27" s="4"/>
      <c r="E27" s="4"/>
      <c r="F27" s="4"/>
      <c r="G27" s="16"/>
      <c r="H27" s="17"/>
      <c r="I27" s="17"/>
      <c r="J27" s="17"/>
      <c r="K27" s="17"/>
    </row>
    <row r="28" spans="1:11" ht="26.1" customHeight="1">
      <c r="A28" s="3"/>
      <c r="B28" s="4"/>
      <c r="C28" s="4"/>
      <c r="D28" s="4"/>
      <c r="E28" s="4"/>
      <c r="F28" s="4"/>
      <c r="G28" s="16"/>
      <c r="H28" s="17"/>
      <c r="I28" s="17"/>
      <c r="J28" s="17"/>
      <c r="K28" s="17"/>
    </row>
    <row r="29" spans="1:11" ht="26.1" customHeight="1">
      <c r="A29" s="3"/>
      <c r="B29" s="4"/>
      <c r="C29" s="4"/>
      <c r="D29" s="4"/>
      <c r="E29" s="4"/>
      <c r="F29" s="4"/>
      <c r="G29" s="16"/>
      <c r="H29" s="17"/>
      <c r="I29" s="17"/>
      <c r="J29" s="17"/>
      <c r="K29" s="17"/>
    </row>
    <row r="30" spans="1:11" ht="26.1" customHeight="1">
      <c r="A30" s="3"/>
      <c r="B30" s="4"/>
      <c r="C30" s="4"/>
      <c r="D30" s="4"/>
      <c r="E30" s="4"/>
      <c r="F30" s="4"/>
      <c r="G30" s="16"/>
      <c r="H30" s="17"/>
      <c r="I30" s="17"/>
      <c r="J30" s="17"/>
      <c r="K30" s="17"/>
    </row>
    <row r="31" spans="1:11" ht="26.1" customHeight="1">
      <c r="A31" s="3"/>
      <c r="B31" s="4"/>
      <c r="C31" s="4"/>
      <c r="D31" s="4"/>
      <c r="E31" s="4"/>
      <c r="F31" s="4"/>
      <c r="G31" s="16"/>
      <c r="H31" s="17"/>
      <c r="I31" s="17"/>
      <c r="J31" s="17"/>
      <c r="K31" s="17"/>
    </row>
    <row r="32" spans="1:11" ht="26.1" customHeight="1">
      <c r="A32" s="3"/>
      <c r="B32" s="4"/>
      <c r="C32" s="4"/>
      <c r="D32" s="4"/>
      <c r="E32" s="4"/>
      <c r="F32" s="4"/>
      <c r="G32" s="16"/>
      <c r="H32" s="17"/>
      <c r="I32" s="17"/>
      <c r="J32" s="17"/>
      <c r="K32" s="17"/>
    </row>
    <row r="33" spans="1:11" ht="26.1" customHeight="1">
      <c r="A33" s="3"/>
      <c r="B33" s="4"/>
      <c r="C33" s="4"/>
      <c r="D33" s="4"/>
      <c r="E33" s="4"/>
      <c r="F33" s="4"/>
      <c r="G33" s="16"/>
      <c r="H33" s="17"/>
      <c r="I33" s="17"/>
      <c r="J33" s="17"/>
      <c r="K33" s="17"/>
    </row>
    <row r="34" spans="1:11" ht="26.1" customHeight="1">
      <c r="A34" s="3"/>
      <c r="B34" s="4"/>
      <c r="C34" s="4"/>
      <c r="D34" s="4"/>
      <c r="E34" s="4"/>
      <c r="F34" s="4"/>
      <c r="G34" s="16"/>
      <c r="H34" s="17"/>
      <c r="I34" s="17"/>
      <c r="J34" s="17"/>
      <c r="K34" s="17"/>
    </row>
    <row r="35" spans="1:11" ht="26.1" customHeight="1">
      <c r="A35" s="3"/>
      <c r="B35" s="4"/>
      <c r="C35" s="4"/>
      <c r="D35" s="4"/>
      <c r="E35" s="4"/>
      <c r="F35" s="4"/>
      <c r="G35" s="16"/>
      <c r="H35" s="17"/>
      <c r="I35" s="17"/>
      <c r="J35" s="17"/>
      <c r="K35" s="17"/>
    </row>
    <row r="36" spans="1:11" ht="26.1" customHeight="1">
      <c r="A36" s="3"/>
      <c r="B36" s="4"/>
      <c r="C36" s="4"/>
      <c r="D36" s="4"/>
      <c r="E36" s="4"/>
      <c r="F36" s="4"/>
      <c r="G36" s="16"/>
      <c r="H36" s="17"/>
      <c r="I36" s="17"/>
      <c r="J36" s="17"/>
      <c r="K36" s="17"/>
    </row>
    <row r="37" spans="1:11" ht="26.1" customHeight="1">
      <c r="A37" s="3"/>
      <c r="B37" s="4"/>
      <c r="C37" s="4"/>
      <c r="D37" s="4"/>
      <c r="E37" s="4"/>
      <c r="F37" s="4"/>
      <c r="G37" s="16"/>
      <c r="H37" s="17"/>
      <c r="I37" s="17"/>
      <c r="J37" s="17"/>
      <c r="K37" s="17"/>
    </row>
    <row r="38" spans="1:11" ht="26.1" customHeight="1">
      <c r="A38" s="3"/>
      <c r="B38" s="4"/>
      <c r="C38" s="4"/>
      <c r="D38" s="4"/>
      <c r="E38" s="4"/>
      <c r="F38" s="4"/>
      <c r="G38" s="16"/>
      <c r="H38" s="17"/>
      <c r="I38" s="17"/>
      <c r="J38" s="17"/>
      <c r="K38" s="17"/>
    </row>
    <row r="39" spans="1:11" ht="26.1" customHeight="1">
      <c r="A39" s="3"/>
      <c r="B39" s="4"/>
      <c r="C39" s="4"/>
      <c r="D39" s="4"/>
      <c r="E39" s="4"/>
      <c r="F39" s="4"/>
      <c r="G39" s="16"/>
      <c r="H39" s="17"/>
      <c r="I39" s="17"/>
      <c r="J39" s="17"/>
      <c r="K39" s="17"/>
    </row>
    <row r="40" spans="1:11" ht="26.1" customHeight="1">
      <c r="A40" s="3"/>
      <c r="B40" s="4"/>
      <c r="C40" s="4"/>
      <c r="D40" s="4"/>
      <c r="E40" s="4"/>
      <c r="F40" s="4"/>
      <c r="G40" s="16"/>
      <c r="H40" s="17"/>
      <c r="I40" s="17"/>
      <c r="J40" s="17"/>
      <c r="K40" s="17"/>
    </row>
    <row r="41" spans="1:11" ht="26.1" customHeight="1">
      <c r="A41" s="3"/>
      <c r="B41" s="4"/>
      <c r="C41" s="4"/>
      <c r="D41" s="4"/>
      <c r="E41" s="4"/>
      <c r="F41" s="4"/>
      <c r="G41" s="16"/>
      <c r="H41" s="17"/>
      <c r="I41" s="17"/>
      <c r="J41" s="17"/>
      <c r="K41" s="17"/>
    </row>
    <row r="42" spans="1:11" ht="26.1" customHeight="1">
      <c r="A42" s="3"/>
      <c r="B42" s="4"/>
      <c r="C42" s="4"/>
      <c r="D42" s="4"/>
      <c r="E42" s="4"/>
      <c r="F42" s="4"/>
      <c r="G42" s="16"/>
      <c r="H42" s="17"/>
      <c r="I42" s="17"/>
      <c r="J42" s="17"/>
      <c r="K42" s="17"/>
    </row>
    <row r="43" spans="1:11" ht="26.1" customHeight="1">
      <c r="A43" s="3"/>
      <c r="B43" s="4"/>
      <c r="C43" s="4"/>
      <c r="D43" s="4"/>
      <c r="E43" s="4"/>
      <c r="F43" s="4"/>
      <c r="G43" s="16"/>
      <c r="H43" s="17"/>
      <c r="I43" s="17"/>
      <c r="J43" s="17"/>
      <c r="K43" s="17"/>
    </row>
    <row r="44" spans="1:11" ht="26.1" customHeight="1">
      <c r="A44" s="3"/>
      <c r="B44" s="4"/>
      <c r="C44" s="4"/>
      <c r="D44" s="4"/>
      <c r="E44" s="4"/>
      <c r="F44" s="4"/>
      <c r="G44" s="16"/>
      <c r="H44" s="17"/>
      <c r="I44" s="17"/>
      <c r="J44" s="17"/>
      <c r="K44" s="17"/>
    </row>
    <row r="45" spans="1:11" ht="26.1" customHeight="1">
      <c r="A45" s="3"/>
      <c r="B45" s="4"/>
      <c r="C45" s="4"/>
      <c r="D45" s="4"/>
      <c r="E45" s="4"/>
      <c r="F45" s="4"/>
      <c r="G45" s="16"/>
      <c r="H45" s="17"/>
      <c r="I45" s="17"/>
      <c r="J45" s="17"/>
      <c r="K45" s="17"/>
    </row>
    <row r="46" spans="1:11" ht="26.1" customHeight="1">
      <c r="A46" s="3"/>
      <c r="B46" s="4"/>
      <c r="C46" s="4"/>
      <c r="D46" s="4"/>
      <c r="E46" s="4"/>
      <c r="F46" s="4"/>
      <c r="G46" s="16"/>
      <c r="H46" s="17"/>
      <c r="I46" s="17"/>
      <c r="J46" s="17"/>
      <c r="K46" s="17"/>
    </row>
    <row r="47" spans="1:11" ht="26.1" customHeight="1">
      <c r="A47" s="3"/>
      <c r="B47" s="4"/>
      <c r="C47" s="4"/>
      <c r="D47" s="4"/>
      <c r="E47" s="4"/>
      <c r="F47" s="4"/>
      <c r="G47" s="16"/>
      <c r="H47" s="17"/>
      <c r="I47" s="17"/>
      <c r="J47" s="17"/>
      <c r="K47" s="17"/>
    </row>
  </sheetData>
  <mergeCells count="9">
    <mergeCell ref="C8:F8"/>
    <mergeCell ref="C10:F10"/>
    <mergeCell ref="A11:I11"/>
    <mergeCell ref="C7:F7"/>
    <mergeCell ref="A1:K1"/>
    <mergeCell ref="A3:H3"/>
    <mergeCell ref="C4:F4"/>
    <mergeCell ref="C5:F5"/>
    <mergeCell ref="C6:F6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72"/>
  <sheetViews>
    <sheetView zoomScale="90" zoomScaleNormal="90" workbookViewId="0">
      <selection activeCell="D7" sqref="D7"/>
    </sheetView>
  </sheetViews>
  <sheetFormatPr defaultColWidth="9" defaultRowHeight="15.6"/>
  <cols>
    <col min="1" max="1" width="15.19921875" style="64" customWidth="1"/>
    <col min="2" max="2" width="20.09765625" style="64" customWidth="1"/>
    <col min="3" max="3" width="6.8984375" style="64" customWidth="1"/>
    <col min="4" max="4" width="89" style="64" customWidth="1"/>
    <col min="5" max="5" width="15.09765625" style="64" customWidth="1"/>
    <col min="6" max="6" width="34.09765625" style="96" customWidth="1"/>
    <col min="7" max="7" width="12.8984375" style="64" customWidth="1"/>
    <col min="8" max="16384" width="9" style="64"/>
  </cols>
  <sheetData>
    <row r="1" spans="2:7" ht="36.6" customHeight="1">
      <c r="B1" s="62" t="s">
        <v>37</v>
      </c>
      <c r="C1" s="62"/>
      <c r="D1" s="62"/>
      <c r="E1" s="63"/>
      <c r="F1" s="97"/>
    </row>
    <row r="2" spans="2:7" ht="17.399999999999999">
      <c r="B2" s="65" t="s">
        <v>38</v>
      </c>
      <c r="C2" s="66" t="s">
        <v>39</v>
      </c>
      <c r="D2" s="65" t="s">
        <v>40</v>
      </c>
      <c r="E2" s="65" t="s">
        <v>101</v>
      </c>
      <c r="F2" s="98" t="s">
        <v>102</v>
      </c>
      <c r="G2" s="67" t="s">
        <v>41</v>
      </c>
    </row>
    <row r="3" spans="2:7" ht="18" customHeight="1">
      <c r="B3" s="68" t="s">
        <v>42</v>
      </c>
      <c r="C3" s="69"/>
      <c r="D3" s="69"/>
      <c r="E3" s="70"/>
      <c r="F3" s="99"/>
      <c r="G3" s="71"/>
    </row>
    <row r="4" spans="2:7" ht="17.399999999999999">
      <c r="B4" s="72">
        <v>43810</v>
      </c>
      <c r="C4" s="73">
        <v>1</v>
      </c>
      <c r="D4" s="74" t="s">
        <v>43</v>
      </c>
      <c r="E4" s="75"/>
      <c r="F4" s="100"/>
      <c r="G4" s="76" t="s">
        <v>44</v>
      </c>
    </row>
    <row r="5" spans="2:7" ht="17.399999999999999">
      <c r="B5" s="72">
        <v>43811</v>
      </c>
      <c r="C5" s="73">
        <v>1</v>
      </c>
      <c r="D5" s="74" t="s">
        <v>45</v>
      </c>
      <c r="E5" s="75"/>
      <c r="F5" s="100"/>
      <c r="G5" s="76" t="s">
        <v>44</v>
      </c>
    </row>
    <row r="6" spans="2:7" ht="17.399999999999999">
      <c r="B6" s="72">
        <v>43812</v>
      </c>
      <c r="C6" s="73">
        <v>1</v>
      </c>
      <c r="D6" s="74" t="s">
        <v>46</v>
      </c>
      <c r="E6" s="75"/>
      <c r="F6" s="100"/>
      <c r="G6" s="76" t="s">
        <v>44</v>
      </c>
    </row>
    <row r="7" spans="2:7" ht="17.399999999999999">
      <c r="B7" s="68" t="s">
        <v>47</v>
      </c>
      <c r="C7" s="69"/>
      <c r="D7" s="69"/>
      <c r="E7" s="70"/>
      <c r="F7" s="99"/>
      <c r="G7" s="71"/>
    </row>
    <row r="8" spans="2:7" ht="17.399999999999999">
      <c r="B8" s="72">
        <v>43818</v>
      </c>
      <c r="C8" s="73">
        <v>1</v>
      </c>
      <c r="D8" s="74" t="s">
        <v>111</v>
      </c>
      <c r="E8" s="75" t="s">
        <v>48</v>
      </c>
      <c r="F8" s="100" t="s">
        <v>106</v>
      </c>
      <c r="G8" s="76" t="s">
        <v>44</v>
      </c>
    </row>
    <row r="9" spans="2:7" ht="17.399999999999999">
      <c r="B9" s="68" t="s">
        <v>49</v>
      </c>
      <c r="C9" s="69"/>
      <c r="D9" s="69"/>
      <c r="E9" s="70"/>
      <c r="F9" s="99"/>
      <c r="G9" s="71"/>
    </row>
    <row r="10" spans="2:7" ht="17.399999999999999">
      <c r="B10" s="72">
        <v>43820</v>
      </c>
      <c r="C10" s="73">
        <v>1</v>
      </c>
      <c r="D10" s="74" t="s">
        <v>110</v>
      </c>
      <c r="E10" s="75" t="s">
        <v>48</v>
      </c>
      <c r="F10" s="100" t="s">
        <v>104</v>
      </c>
      <c r="G10" s="76" t="s">
        <v>44</v>
      </c>
    </row>
    <row r="11" spans="2:7" ht="17.399999999999999">
      <c r="B11" s="72">
        <v>43820</v>
      </c>
      <c r="C11" s="73">
        <v>1</v>
      </c>
      <c r="D11" s="74" t="s">
        <v>50</v>
      </c>
      <c r="E11" s="75"/>
      <c r="F11" s="100"/>
      <c r="G11" s="76" t="s">
        <v>44</v>
      </c>
    </row>
    <row r="12" spans="2:7" ht="17.399999999999999">
      <c r="B12" s="72">
        <v>43821</v>
      </c>
      <c r="C12" s="73">
        <v>1</v>
      </c>
      <c r="D12" s="74" t="s">
        <v>51</v>
      </c>
      <c r="E12" s="75"/>
      <c r="F12" s="100"/>
      <c r="G12" s="76" t="s">
        <v>44</v>
      </c>
    </row>
    <row r="13" spans="2:7" ht="17.399999999999999">
      <c r="B13" s="72">
        <v>43822</v>
      </c>
      <c r="C13" s="73">
        <v>1</v>
      </c>
      <c r="D13" s="74" t="s">
        <v>52</v>
      </c>
      <c r="E13" s="75"/>
      <c r="F13" s="100"/>
      <c r="G13" s="76" t="s">
        <v>44</v>
      </c>
    </row>
    <row r="14" spans="2:7" ht="17.399999999999999">
      <c r="B14" s="72">
        <v>43823</v>
      </c>
      <c r="C14" s="73">
        <v>1</v>
      </c>
      <c r="D14" s="74" t="s">
        <v>53</v>
      </c>
      <c r="E14" s="75"/>
      <c r="F14" s="100"/>
      <c r="G14" s="76" t="s">
        <v>44</v>
      </c>
    </row>
    <row r="15" spans="2:7" ht="17.399999999999999">
      <c r="B15" s="68" t="s">
        <v>54</v>
      </c>
      <c r="C15" s="69"/>
      <c r="D15" s="69"/>
      <c r="E15" s="70"/>
      <c r="F15" s="99"/>
      <c r="G15" s="71"/>
    </row>
    <row r="16" spans="2:7" ht="17.399999999999999">
      <c r="B16" s="72">
        <v>43827</v>
      </c>
      <c r="C16" s="73">
        <v>1</v>
      </c>
      <c r="D16" s="74" t="s">
        <v>55</v>
      </c>
      <c r="E16" s="75"/>
      <c r="F16" s="100"/>
      <c r="G16" s="76" t="s">
        <v>44</v>
      </c>
    </row>
    <row r="17" spans="2:7" ht="17.399999999999999">
      <c r="B17" s="72">
        <v>43828</v>
      </c>
      <c r="C17" s="73">
        <v>1</v>
      </c>
      <c r="D17" s="74" t="s">
        <v>56</v>
      </c>
      <c r="E17" s="75"/>
      <c r="F17" s="100"/>
      <c r="G17" s="76" t="s">
        <v>44</v>
      </c>
    </row>
    <row r="18" spans="2:7" ht="17.399999999999999">
      <c r="B18" s="68" t="s">
        <v>49</v>
      </c>
      <c r="C18" s="69"/>
      <c r="D18" s="69"/>
      <c r="E18" s="70"/>
      <c r="F18" s="99"/>
      <c r="G18" s="71"/>
    </row>
    <row r="19" spans="2:7" ht="17.399999999999999">
      <c r="B19" s="72">
        <v>43829</v>
      </c>
      <c r="C19" s="73">
        <v>1</v>
      </c>
      <c r="D19" s="74" t="s">
        <v>57</v>
      </c>
      <c r="E19" s="75"/>
      <c r="F19" s="100"/>
      <c r="G19" s="76" t="s">
        <v>44</v>
      </c>
    </row>
    <row r="20" spans="2:7" ht="17.399999999999999">
      <c r="B20" s="72">
        <v>43830</v>
      </c>
      <c r="C20" s="73">
        <v>1</v>
      </c>
      <c r="D20" s="74" t="s">
        <v>58</v>
      </c>
      <c r="E20" s="75"/>
      <c r="F20" s="100"/>
      <c r="G20" s="76" t="s">
        <v>44</v>
      </c>
    </row>
    <row r="21" spans="2:7" ht="17.399999999999999">
      <c r="B21" s="72">
        <v>43834</v>
      </c>
      <c r="C21" s="73">
        <v>1</v>
      </c>
      <c r="D21" s="74" t="s">
        <v>59</v>
      </c>
      <c r="E21" s="75"/>
      <c r="F21" s="100"/>
      <c r="G21" s="76" t="s">
        <v>44</v>
      </c>
    </row>
    <row r="22" spans="2:7" ht="17.399999999999999">
      <c r="B22" s="72">
        <v>43835</v>
      </c>
      <c r="C22" s="73">
        <v>1</v>
      </c>
      <c r="D22" s="74" t="s">
        <v>109</v>
      </c>
      <c r="E22" s="75" t="s">
        <v>48</v>
      </c>
      <c r="F22" s="100" t="s">
        <v>105</v>
      </c>
      <c r="G22" s="76" t="s">
        <v>44</v>
      </c>
    </row>
    <row r="23" spans="2:7" ht="17.399999999999999">
      <c r="B23" s="68" t="s">
        <v>60</v>
      </c>
      <c r="C23" s="69"/>
      <c r="D23" s="69"/>
      <c r="E23" s="70"/>
      <c r="F23" s="99"/>
      <c r="G23" s="71"/>
    </row>
    <row r="24" spans="2:7" ht="17.399999999999999">
      <c r="B24" s="72">
        <v>43837</v>
      </c>
      <c r="C24" s="73">
        <v>1</v>
      </c>
      <c r="D24" s="74" t="s">
        <v>61</v>
      </c>
      <c r="E24" s="75"/>
      <c r="F24" s="100"/>
      <c r="G24" s="76" t="s">
        <v>44</v>
      </c>
    </row>
    <row r="25" spans="2:7" ht="17.399999999999999">
      <c r="B25" s="72">
        <v>43838</v>
      </c>
      <c r="C25" s="73">
        <v>1</v>
      </c>
      <c r="D25" s="74" t="s">
        <v>62</v>
      </c>
      <c r="E25" s="75"/>
      <c r="F25" s="100"/>
      <c r="G25" s="76" t="s">
        <v>44</v>
      </c>
    </row>
    <row r="26" spans="2:7" ht="17.399999999999999">
      <c r="B26" s="68" t="s">
        <v>49</v>
      </c>
      <c r="C26" s="69"/>
      <c r="D26" s="69"/>
      <c r="E26" s="70"/>
      <c r="F26" s="99"/>
      <c r="G26" s="71"/>
    </row>
    <row r="27" spans="2:7" ht="17.399999999999999">
      <c r="B27" s="72">
        <v>43839</v>
      </c>
      <c r="C27" s="73">
        <v>1</v>
      </c>
      <c r="D27" s="76" t="s">
        <v>114</v>
      </c>
      <c r="E27" s="77"/>
      <c r="F27" s="101"/>
      <c r="G27" s="76" t="s">
        <v>44</v>
      </c>
    </row>
    <row r="28" spans="2:7" ht="17.399999999999999">
      <c r="B28" s="78">
        <v>43840</v>
      </c>
      <c r="C28" s="79">
        <v>1</v>
      </c>
      <c r="D28" s="80" t="s">
        <v>63</v>
      </c>
      <c r="E28" s="77"/>
      <c r="F28" s="102"/>
      <c r="G28" s="81" t="s">
        <v>44</v>
      </c>
    </row>
    <row r="29" spans="2:7" ht="17.399999999999999">
      <c r="B29" s="68" t="s">
        <v>64</v>
      </c>
      <c r="C29" s="69"/>
      <c r="D29" s="69"/>
      <c r="E29" s="70"/>
      <c r="F29" s="99"/>
      <c r="G29" s="71"/>
    </row>
    <row r="30" spans="2:7" ht="17.399999999999999">
      <c r="B30" s="72">
        <v>43841</v>
      </c>
      <c r="C30" s="73">
        <v>1</v>
      </c>
      <c r="D30" s="76" t="s">
        <v>65</v>
      </c>
      <c r="E30" s="77"/>
      <c r="F30" s="101"/>
      <c r="G30" s="76" t="s">
        <v>44</v>
      </c>
    </row>
    <row r="31" spans="2:7" ht="17.399999999999999">
      <c r="B31" s="72">
        <v>43842</v>
      </c>
      <c r="C31" s="73">
        <v>1</v>
      </c>
      <c r="D31" s="76" t="s">
        <v>66</v>
      </c>
      <c r="E31" s="77"/>
      <c r="F31" s="101"/>
      <c r="G31" s="76" t="s">
        <v>44</v>
      </c>
    </row>
    <row r="32" spans="2:7" s="87" customFormat="1" ht="17.399999999999999">
      <c r="B32" s="82" t="s">
        <v>67</v>
      </c>
      <c r="C32" s="83"/>
      <c r="D32" s="84"/>
      <c r="E32" s="85"/>
      <c r="F32" s="103"/>
      <c r="G32" s="86"/>
    </row>
    <row r="33" spans="2:7" s="87" customFormat="1" ht="17.399999999999999">
      <c r="B33" s="88" t="s">
        <v>68</v>
      </c>
      <c r="C33" s="89">
        <v>2</v>
      </c>
      <c r="D33" s="90" t="s">
        <v>69</v>
      </c>
      <c r="E33" s="91"/>
      <c r="F33" s="104"/>
      <c r="G33" s="90"/>
    </row>
    <row r="34" spans="2:7" s="87" customFormat="1" ht="17.399999999999999">
      <c r="B34" s="82" t="s">
        <v>70</v>
      </c>
      <c r="C34" s="83"/>
      <c r="D34" s="84"/>
      <c r="E34" s="85"/>
      <c r="F34" s="103"/>
      <c r="G34" s="86"/>
    </row>
    <row r="35" spans="2:7" s="87" customFormat="1" ht="17.399999999999999">
      <c r="B35" s="88" t="s">
        <v>71</v>
      </c>
      <c r="C35" s="89">
        <v>2</v>
      </c>
      <c r="D35" s="90" t="s">
        <v>72</v>
      </c>
      <c r="E35" s="91"/>
      <c r="F35" s="104"/>
      <c r="G35" s="90"/>
    </row>
    <row r="36" spans="2:7" s="87" customFormat="1" ht="17.399999999999999">
      <c r="B36" s="82" t="s">
        <v>73</v>
      </c>
      <c r="C36" s="83"/>
      <c r="D36" s="84"/>
      <c r="E36" s="85"/>
      <c r="F36" s="103"/>
      <c r="G36" s="86"/>
    </row>
    <row r="37" spans="2:7" s="87" customFormat="1" ht="17.399999999999999">
      <c r="B37" s="88" t="s">
        <v>74</v>
      </c>
      <c r="C37" s="89">
        <v>2</v>
      </c>
      <c r="D37" s="90" t="s">
        <v>75</v>
      </c>
      <c r="E37" s="91"/>
      <c r="F37" s="104"/>
      <c r="G37" s="90"/>
    </row>
    <row r="38" spans="2:7" s="87" customFormat="1" ht="17.399999999999999">
      <c r="B38" s="88" t="s">
        <v>76</v>
      </c>
      <c r="C38" s="89">
        <v>2</v>
      </c>
      <c r="D38" s="90" t="s">
        <v>77</v>
      </c>
      <c r="E38" s="91"/>
      <c r="F38" s="104"/>
      <c r="G38" s="90"/>
    </row>
    <row r="39" spans="2:7" s="87" customFormat="1" ht="17.399999999999999">
      <c r="B39" s="88" t="s">
        <v>78</v>
      </c>
      <c r="C39" s="89">
        <v>2</v>
      </c>
      <c r="D39" s="90" t="s">
        <v>79</v>
      </c>
      <c r="E39" s="91"/>
      <c r="F39" s="104"/>
      <c r="G39" s="90"/>
    </row>
    <row r="40" spans="2:7" s="87" customFormat="1" ht="17.399999999999999">
      <c r="B40" s="92" t="s">
        <v>80</v>
      </c>
      <c r="C40" s="83"/>
      <c r="D40" s="84"/>
      <c r="E40" s="85"/>
      <c r="F40" s="103"/>
      <c r="G40" s="86"/>
    </row>
    <row r="41" spans="2:7" s="87" customFormat="1" ht="17.399999999999999">
      <c r="B41" s="88" t="s">
        <v>81</v>
      </c>
      <c r="C41" s="89">
        <v>2</v>
      </c>
      <c r="D41" s="90" t="s">
        <v>82</v>
      </c>
      <c r="E41" s="91"/>
      <c r="F41" s="104"/>
      <c r="G41" s="90"/>
    </row>
    <row r="42" spans="2:7" s="87" customFormat="1" ht="17.399999999999999">
      <c r="B42" s="93" t="s">
        <v>83</v>
      </c>
      <c r="C42" s="83"/>
      <c r="D42" s="84"/>
      <c r="E42" s="85"/>
      <c r="F42" s="103"/>
      <c r="G42" s="86"/>
    </row>
    <row r="43" spans="2:7" s="87" customFormat="1" ht="17.399999999999999">
      <c r="B43" s="88" t="s">
        <v>84</v>
      </c>
      <c r="C43" s="89">
        <v>2</v>
      </c>
      <c r="D43" s="90" t="s">
        <v>85</v>
      </c>
      <c r="E43" s="91"/>
      <c r="F43" s="104"/>
      <c r="G43" s="90"/>
    </row>
    <row r="44" spans="2:7" s="87" customFormat="1" ht="17.399999999999999">
      <c r="B44" s="94" t="s">
        <v>86</v>
      </c>
      <c r="C44" s="83"/>
      <c r="D44" s="84"/>
      <c r="E44" s="85"/>
      <c r="F44" s="103"/>
      <c r="G44" s="86"/>
    </row>
    <row r="45" spans="2:7" s="87" customFormat="1" ht="17.399999999999999">
      <c r="B45" s="88">
        <v>43878</v>
      </c>
      <c r="C45" s="89">
        <v>1</v>
      </c>
      <c r="D45" s="90" t="s">
        <v>87</v>
      </c>
      <c r="E45" s="91"/>
      <c r="F45" s="104"/>
      <c r="G45" s="90"/>
    </row>
    <row r="46" spans="2:7" s="87" customFormat="1" ht="17.399999999999999">
      <c r="B46" s="88" t="s">
        <v>88</v>
      </c>
      <c r="C46" s="89">
        <v>2</v>
      </c>
      <c r="D46" s="90" t="s">
        <v>89</v>
      </c>
      <c r="E46" s="91"/>
      <c r="F46" s="104"/>
      <c r="G46" s="90"/>
    </row>
    <row r="47" spans="2:7" s="87" customFormat="1" ht="17.399999999999999">
      <c r="B47" s="88" t="s">
        <v>90</v>
      </c>
      <c r="C47" s="89">
        <v>3</v>
      </c>
      <c r="D47" s="90" t="s">
        <v>91</v>
      </c>
      <c r="E47" s="91"/>
      <c r="F47" s="104"/>
      <c r="G47" s="90"/>
    </row>
    <row r="48" spans="2:7" s="87" customFormat="1" ht="17.399999999999999">
      <c r="B48" s="82" t="s">
        <v>92</v>
      </c>
      <c r="C48" s="83"/>
      <c r="D48" s="84"/>
      <c r="E48" s="85"/>
      <c r="F48" s="103"/>
      <c r="G48" s="86"/>
    </row>
    <row r="49" spans="2:7" s="87" customFormat="1" ht="17.399999999999999">
      <c r="B49" s="88">
        <v>43884</v>
      </c>
      <c r="C49" s="89">
        <v>1</v>
      </c>
      <c r="D49" s="90" t="s">
        <v>93</v>
      </c>
      <c r="E49" s="91"/>
      <c r="F49" s="104"/>
      <c r="G49" s="90"/>
    </row>
    <row r="50" spans="2:7" s="87" customFormat="1" ht="17.399999999999999">
      <c r="B50" s="88">
        <v>43885</v>
      </c>
      <c r="C50" s="89">
        <v>1</v>
      </c>
      <c r="D50" s="90" t="s">
        <v>94</v>
      </c>
      <c r="E50" s="91"/>
      <c r="F50" s="104"/>
      <c r="G50" s="90"/>
    </row>
    <row r="51" spans="2:7" s="87" customFormat="1" ht="17.399999999999999">
      <c r="B51" s="88">
        <v>43886</v>
      </c>
      <c r="C51" s="89"/>
      <c r="D51" s="90" t="s">
        <v>95</v>
      </c>
      <c r="E51" s="91"/>
      <c r="F51" s="104"/>
      <c r="G51" s="90"/>
    </row>
    <row r="52" spans="2:7" s="87" customFormat="1" ht="17.399999999999999">
      <c r="B52" s="82" t="s">
        <v>96</v>
      </c>
      <c r="C52" s="89"/>
      <c r="D52" s="90"/>
      <c r="E52" s="91"/>
      <c r="F52" s="104"/>
      <c r="G52" s="90"/>
    </row>
    <row r="53" spans="2:7" s="87" customFormat="1" ht="17.399999999999999">
      <c r="B53" s="88">
        <v>43887</v>
      </c>
      <c r="C53" s="89"/>
      <c r="D53" s="90" t="s">
        <v>97</v>
      </c>
      <c r="E53" s="91"/>
      <c r="F53" s="104"/>
      <c r="G53" s="90"/>
    </row>
    <row r="54" spans="2:7" s="87" customFormat="1" ht="17.399999999999999">
      <c r="B54" s="94" t="s">
        <v>83</v>
      </c>
      <c r="C54" s="83"/>
      <c r="D54" s="84"/>
      <c r="E54" s="85"/>
      <c r="F54" s="103"/>
      <c r="G54" s="86"/>
    </row>
    <row r="55" spans="2:7" s="87" customFormat="1" ht="17.399999999999999">
      <c r="B55" s="88">
        <v>43888</v>
      </c>
      <c r="C55" s="89"/>
      <c r="D55" s="90" t="s">
        <v>98</v>
      </c>
      <c r="E55" s="91"/>
      <c r="F55" s="104"/>
      <c r="G55" s="90"/>
    </row>
    <row r="56" spans="2:7" s="87" customFormat="1" ht="17.399999999999999">
      <c r="B56" s="94" t="s">
        <v>54</v>
      </c>
      <c r="C56" s="83"/>
      <c r="D56" s="84"/>
      <c r="E56" s="85"/>
      <c r="F56" s="103"/>
      <c r="G56" s="86"/>
    </row>
    <row r="57" spans="2:7" s="87" customFormat="1" ht="17.399999999999999">
      <c r="B57" s="88">
        <v>43889</v>
      </c>
      <c r="C57" s="89"/>
      <c r="D57" s="90" t="s">
        <v>99</v>
      </c>
      <c r="E57" s="91"/>
      <c r="F57" s="104"/>
      <c r="G57" s="90"/>
    </row>
    <row r="58" spans="2:7" s="87" customFormat="1" ht="17.399999999999999">
      <c r="B58" s="88">
        <v>43890</v>
      </c>
      <c r="C58" s="89"/>
      <c r="D58" s="90" t="s">
        <v>100</v>
      </c>
      <c r="E58" s="91"/>
      <c r="F58" s="104"/>
      <c r="G58" s="90"/>
    </row>
    <row r="61" spans="2:7">
      <c r="C61" s="95">
        <f>SUM(C4:C58)</f>
        <v>43</v>
      </c>
    </row>
    <row r="64" spans="2:7">
      <c r="B64" s="180" t="s">
        <v>260</v>
      </c>
    </row>
    <row r="65" spans="1:4">
      <c r="A65" s="179"/>
      <c r="B65" s="206" t="s">
        <v>25</v>
      </c>
      <c r="C65" s="206"/>
      <c r="D65" s="96">
        <v>24</v>
      </c>
    </row>
    <row r="66" spans="1:4">
      <c r="B66" s="206" t="s">
        <v>27</v>
      </c>
      <c r="C66" s="206"/>
      <c r="D66" s="96">
        <v>8</v>
      </c>
    </row>
    <row r="67" spans="1:4">
      <c r="B67" s="206" t="s">
        <v>28</v>
      </c>
      <c r="C67" s="206"/>
      <c r="D67" s="96">
        <v>1</v>
      </c>
    </row>
    <row r="69" spans="1:4">
      <c r="B69" s="180" t="s">
        <v>261</v>
      </c>
    </row>
    <row r="70" spans="1:4">
      <c r="B70" s="206" t="s">
        <v>25</v>
      </c>
      <c r="C70" s="206"/>
      <c r="D70" s="96">
        <v>21</v>
      </c>
    </row>
    <row r="71" spans="1:4">
      <c r="B71" s="206"/>
      <c r="C71" s="206"/>
    </row>
    <row r="72" spans="1:4">
      <c r="B72" s="206"/>
      <c r="C72" s="206"/>
    </row>
  </sheetData>
  <mergeCells count="6">
    <mergeCell ref="B72:C72"/>
    <mergeCell ref="B65:C65"/>
    <mergeCell ref="B66:C66"/>
    <mergeCell ref="B67:C67"/>
    <mergeCell ref="B70:C70"/>
    <mergeCell ref="B71:C71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06"/>
  <sheetViews>
    <sheetView zoomScale="70" zoomScaleNormal="70" workbookViewId="0">
      <selection activeCell="E61" sqref="E61:H61"/>
    </sheetView>
  </sheetViews>
  <sheetFormatPr defaultColWidth="9" defaultRowHeight="15.6"/>
  <cols>
    <col min="1" max="1" width="8.3984375" style="1" customWidth="1"/>
    <col min="2" max="2" width="21.3984375" style="168" customWidth="1"/>
    <col min="3" max="3" width="27.69921875" style="1" bestFit="1" customWidth="1"/>
    <col min="4" max="4" width="16.09765625" style="2" customWidth="1"/>
    <col min="5" max="6" width="20" style="2" customWidth="1"/>
    <col min="7" max="7" width="13" style="2" customWidth="1"/>
    <col min="8" max="8" width="53.19921875" style="2" customWidth="1"/>
    <col min="9" max="9" width="7.3984375" style="3" customWidth="1"/>
    <col min="10" max="10" width="8.59765625" style="3" customWidth="1"/>
    <col min="11" max="14" width="7.3984375" style="3" customWidth="1"/>
    <col min="15" max="15" width="10.59765625" style="116" customWidth="1"/>
    <col min="16" max="16384" width="9" style="3"/>
  </cols>
  <sheetData>
    <row r="1" spans="1:15" ht="39.9" customHeight="1">
      <c r="A1" s="201" t="s">
        <v>249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15" ht="26.1" customHeight="1" thickBot="1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</row>
    <row r="3" spans="1:15" s="116" customFormat="1" ht="26.1" customHeight="1" thickBot="1">
      <c r="A3" s="28" t="s">
        <v>0</v>
      </c>
      <c r="B3" s="114" t="s">
        <v>117</v>
      </c>
      <c r="C3" s="115" t="s">
        <v>118</v>
      </c>
      <c r="D3" s="29" t="s">
        <v>1</v>
      </c>
      <c r="E3" s="203" t="s">
        <v>2</v>
      </c>
      <c r="F3" s="204"/>
      <c r="G3" s="204"/>
      <c r="H3" s="205"/>
      <c r="I3" s="30" t="s">
        <v>3</v>
      </c>
      <c r="J3" s="31" t="s">
        <v>4</v>
      </c>
      <c r="K3" s="31" t="s">
        <v>5</v>
      </c>
      <c r="L3" s="31" t="s">
        <v>6</v>
      </c>
      <c r="M3" s="31" t="s">
        <v>7</v>
      </c>
      <c r="N3" s="32" t="s">
        <v>8</v>
      </c>
      <c r="O3" s="33" t="s">
        <v>9</v>
      </c>
    </row>
    <row r="4" spans="1:15" ht="26.1" customHeight="1">
      <c r="A4" s="207" t="s">
        <v>119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9"/>
    </row>
    <row r="5" spans="1:15" ht="26.1" customHeight="1">
      <c r="A5" s="105">
        <v>1</v>
      </c>
      <c r="B5" s="117" t="s">
        <v>120</v>
      </c>
      <c r="C5" s="52" t="s">
        <v>120</v>
      </c>
      <c r="D5" s="108" t="s">
        <v>121</v>
      </c>
      <c r="E5" s="210" t="s">
        <v>122</v>
      </c>
      <c r="F5" s="211"/>
      <c r="G5" s="211"/>
      <c r="H5" s="212"/>
      <c r="I5" s="38">
        <v>5200</v>
      </c>
      <c r="J5" s="36" t="s">
        <v>123</v>
      </c>
      <c r="K5" s="37">
        <v>1</v>
      </c>
      <c r="L5" s="37">
        <v>1</v>
      </c>
      <c r="M5" s="37">
        <v>1</v>
      </c>
      <c r="N5" s="37">
        <f t="shared" ref="N5:N61" si="0">I5*K5*L5*M5</f>
        <v>5200</v>
      </c>
      <c r="O5" s="213">
        <f>SUM(N5:N7)</f>
        <v>6100</v>
      </c>
    </row>
    <row r="6" spans="1:15" ht="26.1" customHeight="1">
      <c r="A6" s="105">
        <v>2</v>
      </c>
      <c r="B6" s="117" t="s">
        <v>120</v>
      </c>
      <c r="C6" s="52" t="s">
        <v>120</v>
      </c>
      <c r="D6" s="108" t="s">
        <v>124</v>
      </c>
      <c r="E6" s="210" t="s">
        <v>125</v>
      </c>
      <c r="F6" s="211"/>
      <c r="G6" s="211"/>
      <c r="H6" s="212"/>
      <c r="I6" s="38">
        <v>400</v>
      </c>
      <c r="J6" s="36" t="s">
        <v>126</v>
      </c>
      <c r="K6" s="37">
        <v>1</v>
      </c>
      <c r="L6" s="37">
        <v>1</v>
      </c>
      <c r="M6" s="37">
        <v>2</v>
      </c>
      <c r="N6" s="37">
        <f t="shared" si="0"/>
        <v>800</v>
      </c>
      <c r="O6" s="213"/>
    </row>
    <row r="7" spans="1:15" ht="26.1" customHeight="1">
      <c r="A7" s="118">
        <v>3</v>
      </c>
      <c r="B7" s="119" t="s">
        <v>120</v>
      </c>
      <c r="C7" s="120" t="s">
        <v>120</v>
      </c>
      <c r="D7" s="121" t="s">
        <v>127</v>
      </c>
      <c r="E7" s="215" t="s">
        <v>128</v>
      </c>
      <c r="F7" s="216"/>
      <c r="G7" s="216"/>
      <c r="H7" s="217"/>
      <c r="I7" s="122">
        <v>100</v>
      </c>
      <c r="J7" s="120" t="s">
        <v>129</v>
      </c>
      <c r="K7" s="123">
        <v>1</v>
      </c>
      <c r="L7" s="123">
        <v>1</v>
      </c>
      <c r="M7" s="123">
        <v>1</v>
      </c>
      <c r="N7" s="123">
        <f t="shared" si="0"/>
        <v>100</v>
      </c>
      <c r="O7" s="214"/>
    </row>
    <row r="8" spans="1:15" ht="26.1" customHeight="1">
      <c r="A8" s="228">
        <v>4</v>
      </c>
      <c r="B8" s="231">
        <v>43810</v>
      </c>
      <c r="C8" s="234" t="s">
        <v>130</v>
      </c>
      <c r="D8" s="109" t="s">
        <v>131</v>
      </c>
      <c r="E8" s="240" t="s">
        <v>132</v>
      </c>
      <c r="F8" s="241"/>
      <c r="G8" s="241"/>
      <c r="H8" s="242"/>
      <c r="I8" s="42">
        <v>2</v>
      </c>
      <c r="J8" s="124" t="s">
        <v>133</v>
      </c>
      <c r="K8" s="43">
        <v>1</v>
      </c>
      <c r="L8" s="43">
        <v>1</v>
      </c>
      <c r="M8" s="43">
        <v>300</v>
      </c>
      <c r="N8" s="43">
        <f t="shared" si="0"/>
        <v>600</v>
      </c>
      <c r="O8" s="218">
        <f>SUM(N8:N17)</f>
        <v>11506</v>
      </c>
    </row>
    <row r="9" spans="1:15" ht="26.1" customHeight="1">
      <c r="A9" s="229"/>
      <c r="B9" s="232"/>
      <c r="C9" s="235"/>
      <c r="D9" s="39" t="s">
        <v>134</v>
      </c>
      <c r="E9" s="219" t="s">
        <v>135</v>
      </c>
      <c r="F9" s="220"/>
      <c r="G9" s="220"/>
      <c r="H9" s="221"/>
      <c r="I9" s="35">
        <v>10</v>
      </c>
      <c r="J9" s="36" t="s">
        <v>133</v>
      </c>
      <c r="K9" s="37">
        <v>1</v>
      </c>
      <c r="L9" s="37">
        <v>1</v>
      </c>
      <c r="M9" s="37">
        <v>5</v>
      </c>
      <c r="N9" s="37">
        <f t="shared" si="0"/>
        <v>50</v>
      </c>
      <c r="O9" s="213"/>
    </row>
    <row r="10" spans="1:15" ht="26.1" customHeight="1">
      <c r="A10" s="229"/>
      <c r="B10" s="232"/>
      <c r="C10" s="235"/>
      <c r="D10" s="39" t="s">
        <v>136</v>
      </c>
      <c r="E10" s="219" t="s">
        <v>137</v>
      </c>
      <c r="F10" s="220"/>
      <c r="G10" s="220"/>
      <c r="H10" s="221"/>
      <c r="I10" s="38">
        <v>4</v>
      </c>
      <c r="J10" s="36" t="s">
        <v>133</v>
      </c>
      <c r="K10" s="40">
        <v>1</v>
      </c>
      <c r="L10" s="37">
        <v>1</v>
      </c>
      <c r="M10" s="43">
        <v>50</v>
      </c>
      <c r="N10" s="37">
        <f t="shared" si="0"/>
        <v>200</v>
      </c>
      <c r="O10" s="213"/>
    </row>
    <row r="11" spans="1:15" ht="26.1" customHeight="1">
      <c r="A11" s="229"/>
      <c r="B11" s="232"/>
      <c r="C11" s="235"/>
      <c r="D11" s="39" t="s">
        <v>138</v>
      </c>
      <c r="E11" s="219" t="s">
        <v>139</v>
      </c>
      <c r="F11" s="220"/>
      <c r="G11" s="220"/>
      <c r="H11" s="221"/>
      <c r="I11" s="38">
        <v>70</v>
      </c>
      <c r="J11" s="52" t="s">
        <v>133</v>
      </c>
      <c r="K11" s="40">
        <v>1</v>
      </c>
      <c r="L11" s="40">
        <v>1</v>
      </c>
      <c r="M11" s="40">
        <v>1</v>
      </c>
      <c r="N11" s="37">
        <f t="shared" si="0"/>
        <v>70</v>
      </c>
      <c r="O11" s="213"/>
    </row>
    <row r="12" spans="1:15" ht="26.1" customHeight="1">
      <c r="A12" s="229"/>
      <c r="B12" s="232"/>
      <c r="C12" s="235"/>
      <c r="D12" s="39" t="s">
        <v>140</v>
      </c>
      <c r="E12" s="222" t="s">
        <v>141</v>
      </c>
      <c r="F12" s="223"/>
      <c r="G12" s="223"/>
      <c r="H12" s="224"/>
      <c r="I12" s="125">
        <v>20</v>
      </c>
      <c r="J12" s="126" t="s">
        <v>142</v>
      </c>
      <c r="K12" s="37">
        <v>1</v>
      </c>
      <c r="L12" s="37">
        <v>1</v>
      </c>
      <c r="M12" s="37">
        <v>24</v>
      </c>
      <c r="N12" s="37">
        <f t="shared" si="0"/>
        <v>480</v>
      </c>
      <c r="O12" s="213"/>
    </row>
    <row r="13" spans="1:15" ht="26.1" customHeight="1">
      <c r="A13" s="229"/>
      <c r="B13" s="232"/>
      <c r="C13" s="235"/>
      <c r="D13" s="39" t="s">
        <v>143</v>
      </c>
      <c r="E13" s="219" t="s">
        <v>144</v>
      </c>
      <c r="F13" s="220"/>
      <c r="G13" s="220"/>
      <c r="H13" s="221"/>
      <c r="I13" s="35">
        <v>17</v>
      </c>
      <c r="J13" s="36" t="s">
        <v>145</v>
      </c>
      <c r="K13" s="37">
        <v>1</v>
      </c>
      <c r="L13" s="37">
        <v>1</v>
      </c>
      <c r="M13" s="37">
        <v>1</v>
      </c>
      <c r="N13" s="37">
        <f t="shared" si="0"/>
        <v>17</v>
      </c>
      <c r="O13" s="213"/>
    </row>
    <row r="14" spans="1:15" ht="26.1" customHeight="1">
      <c r="A14" s="229"/>
      <c r="B14" s="232"/>
      <c r="C14" s="235"/>
      <c r="D14" s="39" t="s">
        <v>146</v>
      </c>
      <c r="E14" s="219" t="s">
        <v>147</v>
      </c>
      <c r="F14" s="220"/>
      <c r="G14" s="220"/>
      <c r="H14" s="221"/>
      <c r="I14" s="35">
        <v>689</v>
      </c>
      <c r="J14" s="41" t="s">
        <v>148</v>
      </c>
      <c r="K14" s="35">
        <v>1</v>
      </c>
      <c r="L14" s="35">
        <v>1</v>
      </c>
      <c r="M14" s="35">
        <v>1</v>
      </c>
      <c r="N14" s="37">
        <f t="shared" si="0"/>
        <v>689</v>
      </c>
      <c r="O14" s="213"/>
    </row>
    <row r="15" spans="1:15" ht="26.1" customHeight="1">
      <c r="A15" s="229"/>
      <c r="B15" s="232"/>
      <c r="C15" s="235"/>
      <c r="D15" s="109" t="s">
        <v>149</v>
      </c>
      <c r="E15" s="219" t="s">
        <v>150</v>
      </c>
      <c r="F15" s="220"/>
      <c r="G15" s="220"/>
      <c r="H15" s="221"/>
      <c r="I15" s="42">
        <v>3550</v>
      </c>
      <c r="J15" s="56" t="s">
        <v>151</v>
      </c>
      <c r="K15" s="42">
        <v>1</v>
      </c>
      <c r="L15" s="42">
        <v>1</v>
      </c>
      <c r="M15" s="42">
        <v>1</v>
      </c>
      <c r="N15" s="43">
        <f t="shared" si="0"/>
        <v>3550</v>
      </c>
      <c r="O15" s="213"/>
    </row>
    <row r="16" spans="1:15" ht="26.1" customHeight="1">
      <c r="A16" s="229"/>
      <c r="B16" s="232"/>
      <c r="C16" s="235"/>
      <c r="D16" s="109" t="s">
        <v>152</v>
      </c>
      <c r="E16" s="219" t="s">
        <v>153</v>
      </c>
      <c r="F16" s="220"/>
      <c r="G16" s="220"/>
      <c r="H16" s="221"/>
      <c r="I16" s="42">
        <v>2300</v>
      </c>
      <c r="J16" s="56" t="s">
        <v>151</v>
      </c>
      <c r="K16" s="42">
        <v>1</v>
      </c>
      <c r="L16" s="42">
        <v>1</v>
      </c>
      <c r="M16" s="42">
        <v>1</v>
      </c>
      <c r="N16" s="43">
        <f t="shared" si="0"/>
        <v>2300</v>
      </c>
      <c r="O16" s="213"/>
    </row>
    <row r="17" spans="1:15" ht="26.1" customHeight="1">
      <c r="A17" s="229"/>
      <c r="B17" s="232"/>
      <c r="C17" s="235"/>
      <c r="D17" s="110" t="s">
        <v>154</v>
      </c>
      <c r="E17" s="225" t="s">
        <v>155</v>
      </c>
      <c r="F17" s="226"/>
      <c r="G17" s="226"/>
      <c r="H17" s="227"/>
      <c r="I17" s="55">
        <v>3550</v>
      </c>
      <c r="J17" s="57" t="s">
        <v>156</v>
      </c>
      <c r="K17" s="55">
        <v>1</v>
      </c>
      <c r="L17" s="55">
        <v>1</v>
      </c>
      <c r="M17" s="55">
        <v>1</v>
      </c>
      <c r="N17" s="58">
        <f t="shared" si="0"/>
        <v>3550</v>
      </c>
      <c r="O17" s="214"/>
    </row>
    <row r="18" spans="1:15" ht="26.1" customHeight="1">
      <c r="A18" s="228">
        <v>5</v>
      </c>
      <c r="B18" s="231">
        <v>43811</v>
      </c>
      <c r="C18" s="234" t="s">
        <v>157</v>
      </c>
      <c r="D18" s="127" t="s">
        <v>18</v>
      </c>
      <c r="E18" s="237" t="s">
        <v>158</v>
      </c>
      <c r="F18" s="238"/>
      <c r="G18" s="238"/>
      <c r="H18" s="239"/>
      <c r="I18" s="128">
        <v>2</v>
      </c>
      <c r="J18" s="129" t="s">
        <v>16</v>
      </c>
      <c r="K18" s="130">
        <v>1</v>
      </c>
      <c r="L18" s="130">
        <v>1</v>
      </c>
      <c r="M18" s="130">
        <v>300</v>
      </c>
      <c r="N18" s="130">
        <f t="shared" si="0"/>
        <v>600</v>
      </c>
      <c r="O18" s="218">
        <f>SUM(N18:N22)</f>
        <v>2297</v>
      </c>
    </row>
    <row r="19" spans="1:15" ht="26.1" customHeight="1">
      <c r="A19" s="229"/>
      <c r="B19" s="232"/>
      <c r="C19" s="235"/>
      <c r="D19" s="39" t="s">
        <v>136</v>
      </c>
      <c r="E19" s="219" t="s">
        <v>137</v>
      </c>
      <c r="F19" s="220"/>
      <c r="G19" s="220"/>
      <c r="H19" s="221"/>
      <c r="I19" s="38">
        <v>4</v>
      </c>
      <c r="J19" s="36" t="s">
        <v>133</v>
      </c>
      <c r="K19" s="40">
        <v>1</v>
      </c>
      <c r="L19" s="37">
        <v>1</v>
      </c>
      <c r="M19" s="43">
        <v>50</v>
      </c>
      <c r="N19" s="37">
        <f t="shared" si="0"/>
        <v>200</v>
      </c>
      <c r="O19" s="213"/>
    </row>
    <row r="20" spans="1:15" ht="26.1" customHeight="1">
      <c r="A20" s="229"/>
      <c r="B20" s="232"/>
      <c r="C20" s="235"/>
      <c r="D20" s="39" t="s">
        <v>140</v>
      </c>
      <c r="E20" s="222" t="s">
        <v>141</v>
      </c>
      <c r="F20" s="223"/>
      <c r="G20" s="223"/>
      <c r="H20" s="224"/>
      <c r="I20" s="125">
        <v>20</v>
      </c>
      <c r="J20" s="126" t="s">
        <v>142</v>
      </c>
      <c r="K20" s="37">
        <v>1</v>
      </c>
      <c r="L20" s="37">
        <v>1</v>
      </c>
      <c r="M20" s="37">
        <v>24</v>
      </c>
      <c r="N20" s="37">
        <f t="shared" si="0"/>
        <v>480</v>
      </c>
      <c r="O20" s="213"/>
    </row>
    <row r="21" spans="1:15" ht="26.1" customHeight="1">
      <c r="A21" s="229"/>
      <c r="B21" s="232"/>
      <c r="C21" s="235"/>
      <c r="D21" s="39" t="s">
        <v>143</v>
      </c>
      <c r="E21" s="219" t="s">
        <v>144</v>
      </c>
      <c r="F21" s="220"/>
      <c r="G21" s="220"/>
      <c r="H21" s="221"/>
      <c r="I21" s="35">
        <v>17</v>
      </c>
      <c r="J21" s="36" t="s">
        <v>145</v>
      </c>
      <c r="K21" s="37">
        <v>1</v>
      </c>
      <c r="L21" s="37">
        <v>1</v>
      </c>
      <c r="M21" s="37">
        <v>1</v>
      </c>
      <c r="N21" s="37">
        <f t="shared" si="0"/>
        <v>17</v>
      </c>
      <c r="O21" s="213"/>
    </row>
    <row r="22" spans="1:15" ht="26.1" customHeight="1">
      <c r="A22" s="230"/>
      <c r="B22" s="233"/>
      <c r="C22" s="236"/>
      <c r="D22" s="131" t="s">
        <v>159</v>
      </c>
      <c r="E22" s="243" t="s">
        <v>160</v>
      </c>
      <c r="F22" s="244"/>
      <c r="G22" s="244"/>
      <c r="H22" s="245"/>
      <c r="I22" s="132">
        <v>2</v>
      </c>
      <c r="J22" s="133" t="s">
        <v>161</v>
      </c>
      <c r="K22" s="134">
        <v>1</v>
      </c>
      <c r="L22" s="134">
        <v>1</v>
      </c>
      <c r="M22" s="134">
        <v>500</v>
      </c>
      <c r="N22" s="123">
        <f t="shared" si="0"/>
        <v>1000</v>
      </c>
      <c r="O22" s="214"/>
    </row>
    <row r="23" spans="1:15" ht="26.1" customHeight="1">
      <c r="A23" s="228">
        <v>6</v>
      </c>
      <c r="B23" s="231">
        <v>43812</v>
      </c>
      <c r="C23" s="234" t="s">
        <v>162</v>
      </c>
      <c r="D23" s="127" t="s">
        <v>18</v>
      </c>
      <c r="E23" s="237" t="s">
        <v>158</v>
      </c>
      <c r="F23" s="238"/>
      <c r="G23" s="238"/>
      <c r="H23" s="239"/>
      <c r="I23" s="128">
        <v>2</v>
      </c>
      <c r="J23" s="129" t="s">
        <v>16</v>
      </c>
      <c r="K23" s="130">
        <v>1</v>
      </c>
      <c r="L23" s="130">
        <v>1</v>
      </c>
      <c r="M23" s="130">
        <v>300</v>
      </c>
      <c r="N23" s="130">
        <f t="shared" si="0"/>
        <v>600</v>
      </c>
      <c r="O23" s="218">
        <f>SUM(N23:N26)</f>
        <v>1297</v>
      </c>
    </row>
    <row r="24" spans="1:15" ht="26.1" customHeight="1">
      <c r="A24" s="229"/>
      <c r="B24" s="232"/>
      <c r="C24" s="235"/>
      <c r="D24" s="39" t="s">
        <v>163</v>
      </c>
      <c r="E24" s="219" t="s">
        <v>164</v>
      </c>
      <c r="F24" s="220"/>
      <c r="G24" s="220"/>
      <c r="H24" s="221"/>
      <c r="I24" s="38">
        <v>4</v>
      </c>
      <c r="J24" s="36" t="s">
        <v>16</v>
      </c>
      <c r="K24" s="40">
        <v>1</v>
      </c>
      <c r="L24" s="37">
        <v>1</v>
      </c>
      <c r="M24" s="43">
        <v>50</v>
      </c>
      <c r="N24" s="37">
        <f t="shared" si="0"/>
        <v>200</v>
      </c>
      <c r="O24" s="213"/>
    </row>
    <row r="25" spans="1:15" ht="26.1" customHeight="1">
      <c r="A25" s="229"/>
      <c r="B25" s="232"/>
      <c r="C25" s="235"/>
      <c r="D25" s="39" t="s">
        <v>165</v>
      </c>
      <c r="E25" s="222" t="s">
        <v>166</v>
      </c>
      <c r="F25" s="223"/>
      <c r="G25" s="223"/>
      <c r="H25" s="224"/>
      <c r="I25" s="125">
        <v>20</v>
      </c>
      <c r="J25" s="126" t="s">
        <v>142</v>
      </c>
      <c r="K25" s="37">
        <v>1</v>
      </c>
      <c r="L25" s="37">
        <v>1</v>
      </c>
      <c r="M25" s="37">
        <v>24</v>
      </c>
      <c r="N25" s="37">
        <f t="shared" si="0"/>
        <v>480</v>
      </c>
      <c r="O25" s="213"/>
    </row>
    <row r="26" spans="1:15" ht="26.1" customHeight="1">
      <c r="A26" s="229"/>
      <c r="B26" s="232"/>
      <c r="C26" s="235"/>
      <c r="D26" s="39" t="s">
        <v>167</v>
      </c>
      <c r="E26" s="219" t="s">
        <v>168</v>
      </c>
      <c r="F26" s="220"/>
      <c r="G26" s="220"/>
      <c r="H26" s="221"/>
      <c r="I26" s="35">
        <v>17</v>
      </c>
      <c r="J26" s="36" t="s">
        <v>169</v>
      </c>
      <c r="K26" s="37">
        <v>1</v>
      </c>
      <c r="L26" s="37">
        <v>1</v>
      </c>
      <c r="M26" s="37">
        <v>1</v>
      </c>
      <c r="N26" s="37">
        <f t="shared" si="0"/>
        <v>17</v>
      </c>
      <c r="O26" s="213"/>
    </row>
    <row r="27" spans="1:15" ht="26.1" customHeight="1">
      <c r="A27" s="228">
        <v>7</v>
      </c>
      <c r="B27" s="231">
        <v>43818</v>
      </c>
      <c r="C27" s="234" t="s">
        <v>170</v>
      </c>
      <c r="D27" s="127" t="s">
        <v>171</v>
      </c>
      <c r="E27" s="248" t="s">
        <v>172</v>
      </c>
      <c r="F27" s="248"/>
      <c r="G27" s="248"/>
      <c r="H27" s="248"/>
      <c r="I27" s="128">
        <v>70</v>
      </c>
      <c r="J27" s="135" t="s">
        <v>16</v>
      </c>
      <c r="K27" s="130">
        <v>1</v>
      </c>
      <c r="L27" s="130">
        <v>1</v>
      </c>
      <c r="M27" s="130">
        <v>3</v>
      </c>
      <c r="N27" s="130">
        <f t="shared" si="0"/>
        <v>210</v>
      </c>
      <c r="O27" s="218">
        <f>SUM(N27:N51)</f>
        <v>33112</v>
      </c>
    </row>
    <row r="28" spans="1:15" ht="26.1" customHeight="1">
      <c r="A28" s="229"/>
      <c r="B28" s="232"/>
      <c r="C28" s="235"/>
      <c r="D28" s="39" t="s">
        <v>173</v>
      </c>
      <c r="E28" s="136" t="s">
        <v>174</v>
      </c>
      <c r="F28" s="137"/>
      <c r="G28" s="137"/>
      <c r="H28" s="138"/>
      <c r="I28" s="35">
        <v>600</v>
      </c>
      <c r="J28" s="36" t="s">
        <v>14</v>
      </c>
      <c r="K28" s="37">
        <v>1</v>
      </c>
      <c r="L28" s="37">
        <v>1</v>
      </c>
      <c r="M28" s="37">
        <v>1</v>
      </c>
      <c r="N28" s="37">
        <f t="shared" si="0"/>
        <v>600</v>
      </c>
      <c r="O28" s="213"/>
    </row>
    <row r="29" spans="1:15" ht="26.1" customHeight="1">
      <c r="A29" s="229"/>
      <c r="B29" s="232"/>
      <c r="C29" s="235"/>
      <c r="D29" s="108" t="s">
        <v>175</v>
      </c>
      <c r="E29" s="219" t="s">
        <v>257</v>
      </c>
      <c r="F29" s="220"/>
      <c r="G29" s="220"/>
      <c r="H29" s="221"/>
      <c r="I29" s="35">
        <v>300</v>
      </c>
      <c r="J29" s="11" t="s">
        <v>17</v>
      </c>
      <c r="K29" s="13">
        <v>1</v>
      </c>
      <c r="L29" s="13">
        <v>2</v>
      </c>
      <c r="M29" s="37">
        <v>4</v>
      </c>
      <c r="N29" s="37">
        <f t="shared" si="0"/>
        <v>2400</v>
      </c>
      <c r="O29" s="213"/>
    </row>
    <row r="30" spans="1:15" ht="26.1" customHeight="1">
      <c r="A30" s="229"/>
      <c r="B30" s="232"/>
      <c r="C30" s="235"/>
      <c r="D30" s="39" t="s">
        <v>176</v>
      </c>
      <c r="E30" s="219" t="s">
        <v>177</v>
      </c>
      <c r="F30" s="220"/>
      <c r="G30" s="220"/>
      <c r="H30" s="221"/>
      <c r="I30" s="35">
        <v>1000</v>
      </c>
      <c r="J30" s="36" t="s">
        <v>13</v>
      </c>
      <c r="K30" s="37">
        <v>1</v>
      </c>
      <c r="L30" s="37">
        <v>2</v>
      </c>
      <c r="M30" s="37">
        <v>1</v>
      </c>
      <c r="N30" s="37">
        <f t="shared" si="0"/>
        <v>2000</v>
      </c>
      <c r="O30" s="213"/>
    </row>
    <row r="31" spans="1:15" ht="26.1" customHeight="1">
      <c r="A31" s="229"/>
      <c r="B31" s="232"/>
      <c r="C31" s="235"/>
      <c r="D31" s="109" t="s">
        <v>178</v>
      </c>
      <c r="E31" s="240" t="s">
        <v>179</v>
      </c>
      <c r="F31" s="241"/>
      <c r="G31" s="241"/>
      <c r="H31" s="242"/>
      <c r="I31" s="27">
        <v>500</v>
      </c>
      <c r="J31" s="46" t="s">
        <v>180</v>
      </c>
      <c r="K31" s="45">
        <v>1</v>
      </c>
      <c r="L31" s="45">
        <v>1</v>
      </c>
      <c r="M31" s="45">
        <v>1</v>
      </c>
      <c r="N31" s="37">
        <f t="shared" si="0"/>
        <v>500</v>
      </c>
      <c r="O31" s="213"/>
    </row>
    <row r="32" spans="1:15" ht="26.1" customHeight="1">
      <c r="A32" s="229"/>
      <c r="B32" s="232"/>
      <c r="C32" s="235"/>
      <c r="D32" s="109" t="s">
        <v>181</v>
      </c>
      <c r="E32" s="240" t="s">
        <v>182</v>
      </c>
      <c r="F32" s="241"/>
      <c r="G32" s="241"/>
      <c r="H32" s="242"/>
      <c r="I32" s="27">
        <v>600</v>
      </c>
      <c r="J32" s="46" t="s">
        <v>30</v>
      </c>
      <c r="K32" s="45">
        <v>1</v>
      </c>
      <c r="L32" s="45">
        <v>1</v>
      </c>
      <c r="M32" s="45">
        <v>2</v>
      </c>
      <c r="N32" s="37">
        <f t="shared" si="0"/>
        <v>1200</v>
      </c>
      <c r="O32" s="213"/>
    </row>
    <row r="33" spans="1:15" ht="26.1" customHeight="1">
      <c r="A33" s="229"/>
      <c r="B33" s="232"/>
      <c r="C33" s="235"/>
      <c r="D33" s="109" t="s">
        <v>183</v>
      </c>
      <c r="E33" s="240" t="s">
        <v>184</v>
      </c>
      <c r="F33" s="241"/>
      <c r="G33" s="241"/>
      <c r="H33" s="242"/>
      <c r="I33" s="27">
        <v>100</v>
      </c>
      <c r="J33" s="46" t="s">
        <v>30</v>
      </c>
      <c r="K33" s="45">
        <v>1</v>
      </c>
      <c r="L33" s="45">
        <v>1</v>
      </c>
      <c r="M33" s="45">
        <v>2</v>
      </c>
      <c r="N33" s="37">
        <f t="shared" si="0"/>
        <v>200</v>
      </c>
      <c r="O33" s="213"/>
    </row>
    <row r="34" spans="1:15" ht="26.1" customHeight="1">
      <c r="A34" s="229"/>
      <c r="B34" s="232"/>
      <c r="C34" s="235"/>
      <c r="D34" s="109" t="s">
        <v>185</v>
      </c>
      <c r="E34" s="240" t="s">
        <v>186</v>
      </c>
      <c r="F34" s="241"/>
      <c r="G34" s="241"/>
      <c r="H34" s="242"/>
      <c r="I34" s="27">
        <v>80</v>
      </c>
      <c r="J34" s="46" t="s">
        <v>142</v>
      </c>
      <c r="K34" s="45">
        <v>1</v>
      </c>
      <c r="L34" s="45">
        <v>1</v>
      </c>
      <c r="M34" s="45">
        <v>30</v>
      </c>
      <c r="N34" s="37">
        <f t="shared" si="0"/>
        <v>2400</v>
      </c>
      <c r="O34" s="213"/>
    </row>
    <row r="35" spans="1:15" ht="26.1" customHeight="1">
      <c r="A35" s="229"/>
      <c r="B35" s="232"/>
      <c r="C35" s="235"/>
      <c r="D35" s="109" t="s">
        <v>187</v>
      </c>
      <c r="E35" s="240" t="s">
        <v>29</v>
      </c>
      <c r="F35" s="241"/>
      <c r="G35" s="241"/>
      <c r="H35" s="242"/>
      <c r="I35" s="42">
        <v>3000</v>
      </c>
      <c r="J35" s="124" t="s">
        <v>30</v>
      </c>
      <c r="K35" s="43">
        <v>1</v>
      </c>
      <c r="L35" s="43">
        <v>1</v>
      </c>
      <c r="M35" s="43">
        <v>1</v>
      </c>
      <c r="N35" s="37">
        <f t="shared" si="0"/>
        <v>3000</v>
      </c>
      <c r="O35" s="213"/>
    </row>
    <row r="36" spans="1:15" ht="26.1" customHeight="1">
      <c r="A36" s="229"/>
      <c r="B36" s="232"/>
      <c r="C36" s="235"/>
      <c r="D36" s="39" t="s">
        <v>188</v>
      </c>
      <c r="E36" s="254" t="s">
        <v>189</v>
      </c>
      <c r="F36" s="255"/>
      <c r="G36" s="255"/>
      <c r="H36" s="256"/>
      <c r="I36" s="37">
        <v>80</v>
      </c>
      <c r="J36" s="41" t="s">
        <v>190</v>
      </c>
      <c r="K36" s="37">
        <v>1</v>
      </c>
      <c r="L36" s="37">
        <v>1</v>
      </c>
      <c r="M36" s="37">
        <v>40</v>
      </c>
      <c r="N36" s="37">
        <f t="shared" si="0"/>
        <v>3200</v>
      </c>
      <c r="O36" s="213"/>
    </row>
    <row r="37" spans="1:15" ht="26.1" customHeight="1">
      <c r="A37" s="229"/>
      <c r="B37" s="232"/>
      <c r="C37" s="235"/>
      <c r="D37" s="39" t="s">
        <v>113</v>
      </c>
      <c r="E37" s="257" t="s">
        <v>191</v>
      </c>
      <c r="F37" s="257"/>
      <c r="G37" s="257"/>
      <c r="H37" s="257"/>
      <c r="I37" s="35">
        <v>11500</v>
      </c>
      <c r="J37" s="41" t="s">
        <v>156</v>
      </c>
      <c r="K37" s="37">
        <v>1</v>
      </c>
      <c r="L37" s="37">
        <v>1</v>
      </c>
      <c r="M37" s="37">
        <v>1</v>
      </c>
      <c r="N37" s="37">
        <f t="shared" si="0"/>
        <v>11500</v>
      </c>
      <c r="O37" s="213"/>
    </row>
    <row r="38" spans="1:15" ht="26.1" customHeight="1">
      <c r="A38" s="229"/>
      <c r="B38" s="232"/>
      <c r="C38" s="235"/>
      <c r="D38" s="39" t="s">
        <v>192</v>
      </c>
      <c r="E38" s="249" t="s">
        <v>193</v>
      </c>
      <c r="F38" s="249"/>
      <c r="G38" s="249"/>
      <c r="H38" s="249"/>
      <c r="I38" s="35">
        <v>140</v>
      </c>
      <c r="J38" s="36" t="s">
        <v>194</v>
      </c>
      <c r="K38" s="37">
        <v>1</v>
      </c>
      <c r="L38" s="37">
        <v>1</v>
      </c>
      <c r="M38" s="37">
        <v>8</v>
      </c>
      <c r="N38" s="37">
        <f t="shared" si="0"/>
        <v>1120</v>
      </c>
      <c r="O38" s="213"/>
    </row>
    <row r="39" spans="1:15" ht="26.1" customHeight="1">
      <c r="A39" s="229"/>
      <c r="B39" s="232"/>
      <c r="C39" s="235"/>
      <c r="D39" s="39" t="s">
        <v>195</v>
      </c>
      <c r="E39" s="249" t="s">
        <v>196</v>
      </c>
      <c r="F39" s="249"/>
      <c r="G39" s="249"/>
      <c r="H39" s="249"/>
      <c r="I39" s="35">
        <v>160</v>
      </c>
      <c r="J39" s="36" t="s">
        <v>194</v>
      </c>
      <c r="K39" s="37">
        <v>1</v>
      </c>
      <c r="L39" s="37">
        <v>1</v>
      </c>
      <c r="M39" s="37">
        <v>6</v>
      </c>
      <c r="N39" s="37">
        <f t="shared" si="0"/>
        <v>960</v>
      </c>
      <c r="O39" s="213"/>
    </row>
    <row r="40" spans="1:15" ht="26.1" customHeight="1">
      <c r="A40" s="229"/>
      <c r="B40" s="232"/>
      <c r="C40" s="235"/>
      <c r="D40" s="39" t="s">
        <v>197</v>
      </c>
      <c r="E40" s="246" t="s">
        <v>258</v>
      </c>
      <c r="F40" s="246"/>
      <c r="G40" s="246"/>
      <c r="H40" s="246"/>
      <c r="I40" s="35">
        <v>60</v>
      </c>
      <c r="J40" s="36" t="s">
        <v>30</v>
      </c>
      <c r="K40" s="37">
        <v>1</v>
      </c>
      <c r="L40" s="37">
        <v>1</v>
      </c>
      <c r="M40" s="37">
        <v>2</v>
      </c>
      <c r="N40" s="37">
        <f t="shared" si="0"/>
        <v>120</v>
      </c>
      <c r="O40" s="213"/>
    </row>
    <row r="41" spans="1:15" ht="26.1" customHeight="1">
      <c r="A41" s="229"/>
      <c r="B41" s="232"/>
      <c r="C41" s="235"/>
      <c r="D41" s="39" t="s">
        <v>198</v>
      </c>
      <c r="E41" s="246" t="s">
        <v>199</v>
      </c>
      <c r="F41" s="246"/>
      <c r="G41" s="246"/>
      <c r="H41" s="246"/>
      <c r="I41" s="35">
        <v>60</v>
      </c>
      <c r="J41" s="36" t="s">
        <v>30</v>
      </c>
      <c r="K41" s="37">
        <v>1</v>
      </c>
      <c r="L41" s="37">
        <v>1</v>
      </c>
      <c r="M41" s="37">
        <v>2</v>
      </c>
      <c r="N41" s="37">
        <f t="shared" si="0"/>
        <v>120</v>
      </c>
      <c r="O41" s="213"/>
    </row>
    <row r="42" spans="1:15" ht="26.1" customHeight="1">
      <c r="A42" s="229"/>
      <c r="B42" s="232"/>
      <c r="C42" s="235"/>
      <c r="D42" s="39" t="s">
        <v>200</v>
      </c>
      <c r="E42" s="250" t="s">
        <v>201</v>
      </c>
      <c r="F42" s="250"/>
      <c r="G42" s="250"/>
      <c r="H42" s="250"/>
      <c r="I42" s="35">
        <v>1400</v>
      </c>
      <c r="J42" s="36" t="s">
        <v>30</v>
      </c>
      <c r="K42" s="37">
        <v>1</v>
      </c>
      <c r="L42" s="37">
        <v>1</v>
      </c>
      <c r="M42" s="37">
        <v>1</v>
      </c>
      <c r="N42" s="37">
        <f t="shared" si="0"/>
        <v>1400</v>
      </c>
      <c r="O42" s="213"/>
    </row>
    <row r="43" spans="1:15" ht="26.1" customHeight="1">
      <c r="A43" s="229"/>
      <c r="B43" s="232"/>
      <c r="C43" s="235"/>
      <c r="D43" s="39" t="s">
        <v>202</v>
      </c>
      <c r="E43" s="246" t="s">
        <v>203</v>
      </c>
      <c r="F43" s="246"/>
      <c r="G43" s="246"/>
      <c r="H43" s="246"/>
      <c r="I43" s="35">
        <v>80</v>
      </c>
      <c r="J43" s="36" t="s">
        <v>30</v>
      </c>
      <c r="K43" s="37">
        <v>1</v>
      </c>
      <c r="L43" s="37">
        <v>1</v>
      </c>
      <c r="M43" s="37">
        <v>2</v>
      </c>
      <c r="N43" s="37">
        <f t="shared" si="0"/>
        <v>160</v>
      </c>
      <c r="O43" s="213"/>
    </row>
    <row r="44" spans="1:15" ht="26.1" customHeight="1">
      <c r="A44" s="229"/>
      <c r="B44" s="232"/>
      <c r="C44" s="235"/>
      <c r="D44" s="39" t="s">
        <v>204</v>
      </c>
      <c r="E44" s="246" t="s">
        <v>205</v>
      </c>
      <c r="F44" s="246"/>
      <c r="G44" s="246"/>
      <c r="H44" s="246"/>
      <c r="I44" s="35">
        <v>10</v>
      </c>
      <c r="J44" s="36" t="s">
        <v>16</v>
      </c>
      <c r="K44" s="37">
        <v>1</v>
      </c>
      <c r="L44" s="37">
        <v>1</v>
      </c>
      <c r="M44" s="37">
        <v>4</v>
      </c>
      <c r="N44" s="37">
        <f t="shared" si="0"/>
        <v>40</v>
      </c>
      <c r="O44" s="213"/>
    </row>
    <row r="45" spans="1:15" ht="26.1" customHeight="1">
      <c r="A45" s="229"/>
      <c r="B45" s="232"/>
      <c r="C45" s="235"/>
      <c r="D45" s="39" t="s">
        <v>18</v>
      </c>
      <c r="E45" s="246" t="s">
        <v>158</v>
      </c>
      <c r="F45" s="246"/>
      <c r="G45" s="246"/>
      <c r="H45" s="246"/>
      <c r="I45" s="35">
        <v>2</v>
      </c>
      <c r="J45" s="36" t="s">
        <v>16</v>
      </c>
      <c r="K45" s="37">
        <v>1</v>
      </c>
      <c r="L45" s="37">
        <v>1</v>
      </c>
      <c r="M45" s="37">
        <v>300</v>
      </c>
      <c r="N45" s="37">
        <f t="shared" si="0"/>
        <v>600</v>
      </c>
      <c r="O45" s="213"/>
    </row>
    <row r="46" spans="1:15" ht="26.1" customHeight="1">
      <c r="A46" s="229"/>
      <c r="B46" s="232"/>
      <c r="C46" s="235"/>
      <c r="D46" s="39" t="s">
        <v>15</v>
      </c>
      <c r="E46" s="246" t="s">
        <v>206</v>
      </c>
      <c r="F46" s="246"/>
      <c r="G46" s="246"/>
      <c r="H46" s="246"/>
      <c r="I46" s="35">
        <v>46</v>
      </c>
      <c r="J46" s="36" t="s">
        <v>207</v>
      </c>
      <c r="K46" s="37">
        <v>1</v>
      </c>
      <c r="L46" s="37">
        <v>1</v>
      </c>
      <c r="M46" s="37">
        <v>7</v>
      </c>
      <c r="N46" s="37">
        <f t="shared" si="0"/>
        <v>322</v>
      </c>
      <c r="O46" s="213"/>
    </row>
    <row r="47" spans="1:15" ht="26.1" customHeight="1">
      <c r="A47" s="229"/>
      <c r="B47" s="232"/>
      <c r="C47" s="235"/>
      <c r="D47" s="39" t="s">
        <v>208</v>
      </c>
      <c r="E47" s="246" t="s">
        <v>209</v>
      </c>
      <c r="F47" s="246"/>
      <c r="G47" s="246"/>
      <c r="H47" s="246"/>
      <c r="I47" s="35">
        <v>5</v>
      </c>
      <c r="J47" s="36" t="s">
        <v>210</v>
      </c>
      <c r="K47" s="37">
        <v>1</v>
      </c>
      <c r="L47" s="37">
        <v>1</v>
      </c>
      <c r="M47" s="37">
        <v>2</v>
      </c>
      <c r="N47" s="37">
        <f t="shared" si="0"/>
        <v>10</v>
      </c>
      <c r="O47" s="213"/>
    </row>
    <row r="48" spans="1:15" ht="26.1" customHeight="1">
      <c r="A48" s="229"/>
      <c r="B48" s="232"/>
      <c r="C48" s="235"/>
      <c r="D48" s="39" t="s">
        <v>211</v>
      </c>
      <c r="E48" s="246" t="s">
        <v>212</v>
      </c>
      <c r="F48" s="246"/>
      <c r="G48" s="246"/>
      <c r="H48" s="246"/>
      <c r="I48" s="35">
        <v>350</v>
      </c>
      <c r="J48" s="36" t="s">
        <v>213</v>
      </c>
      <c r="K48" s="37">
        <v>1</v>
      </c>
      <c r="L48" s="37">
        <v>1</v>
      </c>
      <c r="M48" s="37">
        <v>1</v>
      </c>
      <c r="N48" s="37">
        <f t="shared" si="0"/>
        <v>350</v>
      </c>
      <c r="O48" s="213"/>
    </row>
    <row r="49" spans="1:15" ht="26.1" customHeight="1">
      <c r="A49" s="229"/>
      <c r="B49" s="232"/>
      <c r="C49" s="235"/>
      <c r="D49" s="39" t="s">
        <v>214</v>
      </c>
      <c r="E49" s="246" t="s">
        <v>215</v>
      </c>
      <c r="F49" s="246"/>
      <c r="G49" s="246"/>
      <c r="H49" s="246"/>
      <c r="I49" s="35">
        <v>5</v>
      </c>
      <c r="J49" s="36" t="s">
        <v>213</v>
      </c>
      <c r="K49" s="37">
        <v>1</v>
      </c>
      <c r="L49" s="37">
        <v>1</v>
      </c>
      <c r="M49" s="37">
        <v>50</v>
      </c>
      <c r="N49" s="37">
        <f t="shared" si="0"/>
        <v>250</v>
      </c>
      <c r="O49" s="213"/>
    </row>
    <row r="50" spans="1:15" ht="26.1" customHeight="1">
      <c r="A50" s="229"/>
      <c r="B50" s="232"/>
      <c r="C50" s="235"/>
      <c r="D50" s="39" t="s">
        <v>216</v>
      </c>
      <c r="E50" s="246" t="s">
        <v>217</v>
      </c>
      <c r="F50" s="246"/>
      <c r="G50" s="246"/>
      <c r="H50" s="246"/>
      <c r="I50" s="35">
        <v>200</v>
      </c>
      <c r="J50" s="36" t="s">
        <v>218</v>
      </c>
      <c r="K50" s="37">
        <v>1</v>
      </c>
      <c r="L50" s="37">
        <v>1</v>
      </c>
      <c r="M50" s="37">
        <v>1</v>
      </c>
      <c r="N50" s="37">
        <f t="shared" si="0"/>
        <v>200</v>
      </c>
      <c r="O50" s="213"/>
    </row>
    <row r="51" spans="1:15" ht="26.1" customHeight="1">
      <c r="A51" s="230"/>
      <c r="B51" s="233"/>
      <c r="C51" s="236"/>
      <c r="D51" s="121" t="s">
        <v>219</v>
      </c>
      <c r="E51" s="247" t="s">
        <v>220</v>
      </c>
      <c r="F51" s="247"/>
      <c r="G51" s="247"/>
      <c r="H51" s="247"/>
      <c r="I51" s="122">
        <v>10</v>
      </c>
      <c r="J51" s="120" t="s">
        <v>221</v>
      </c>
      <c r="K51" s="123">
        <v>1</v>
      </c>
      <c r="L51" s="123">
        <v>1</v>
      </c>
      <c r="M51" s="123">
        <v>25</v>
      </c>
      <c r="N51" s="123">
        <f t="shared" si="0"/>
        <v>250</v>
      </c>
      <c r="O51" s="214"/>
    </row>
    <row r="52" spans="1:15" ht="26.1" customHeight="1">
      <c r="A52" s="228">
        <v>8</v>
      </c>
      <c r="B52" s="275">
        <v>43820</v>
      </c>
      <c r="C52" s="276" t="s">
        <v>252</v>
      </c>
      <c r="D52" s="112" t="s">
        <v>222</v>
      </c>
      <c r="E52" s="251" t="s">
        <v>255</v>
      </c>
      <c r="F52" s="252"/>
      <c r="G52" s="252"/>
      <c r="H52" s="253"/>
      <c r="I52" s="35">
        <v>600</v>
      </c>
      <c r="J52" s="36" t="s">
        <v>14</v>
      </c>
      <c r="K52" s="37">
        <v>1</v>
      </c>
      <c r="L52" s="37">
        <v>1</v>
      </c>
      <c r="M52" s="37">
        <v>1</v>
      </c>
      <c r="N52" s="37">
        <f t="shared" si="0"/>
        <v>600</v>
      </c>
      <c r="O52" s="270">
        <f>SUM(N52:N60)</f>
        <v>9720</v>
      </c>
    </row>
    <row r="53" spans="1:15" s="9" customFormat="1" ht="26.1" customHeight="1">
      <c r="A53" s="229"/>
      <c r="B53" s="275"/>
      <c r="C53" s="276"/>
      <c r="D53" s="113" t="s">
        <v>175</v>
      </c>
      <c r="E53" s="219" t="s">
        <v>253</v>
      </c>
      <c r="F53" s="220"/>
      <c r="G53" s="220"/>
      <c r="H53" s="221"/>
      <c r="I53" s="35">
        <v>300</v>
      </c>
      <c r="J53" s="11" t="s">
        <v>17</v>
      </c>
      <c r="K53" s="13">
        <v>1</v>
      </c>
      <c r="L53" s="13">
        <v>2</v>
      </c>
      <c r="M53" s="13">
        <v>2</v>
      </c>
      <c r="N53" s="37">
        <f t="shared" si="0"/>
        <v>1200</v>
      </c>
      <c r="O53" s="270"/>
    </row>
    <row r="54" spans="1:15" ht="26.1" customHeight="1">
      <c r="A54" s="229"/>
      <c r="B54" s="275"/>
      <c r="C54" s="276"/>
      <c r="D54" s="39" t="s">
        <v>20</v>
      </c>
      <c r="E54" s="251" t="s">
        <v>254</v>
      </c>
      <c r="F54" s="252"/>
      <c r="G54" s="252"/>
      <c r="H54" s="253"/>
      <c r="I54" s="35">
        <v>600</v>
      </c>
      <c r="J54" s="36" t="s">
        <v>13</v>
      </c>
      <c r="K54" s="37">
        <v>1</v>
      </c>
      <c r="L54" s="37">
        <v>2</v>
      </c>
      <c r="M54" s="37">
        <v>1</v>
      </c>
      <c r="N54" s="13">
        <f t="shared" si="0"/>
        <v>1200</v>
      </c>
      <c r="O54" s="270"/>
    </row>
    <row r="55" spans="1:15" ht="26.1" customHeight="1">
      <c r="A55" s="229"/>
      <c r="B55" s="275"/>
      <c r="C55" s="276"/>
      <c r="D55" s="107" t="s">
        <v>178</v>
      </c>
      <c r="E55" s="198" t="s">
        <v>179</v>
      </c>
      <c r="F55" s="199"/>
      <c r="G55" s="199"/>
      <c r="H55" s="200"/>
      <c r="I55" s="27">
        <v>500</v>
      </c>
      <c r="J55" s="46" t="s">
        <v>180</v>
      </c>
      <c r="K55" s="45">
        <v>1</v>
      </c>
      <c r="L55" s="45">
        <v>1</v>
      </c>
      <c r="M55" s="45">
        <v>1</v>
      </c>
      <c r="N55" s="45">
        <f t="shared" si="0"/>
        <v>500</v>
      </c>
      <c r="O55" s="270"/>
    </row>
    <row r="56" spans="1:15" ht="26.1" customHeight="1">
      <c r="A56" s="229"/>
      <c r="B56" s="275"/>
      <c r="C56" s="276"/>
      <c r="D56" s="106" t="s">
        <v>181</v>
      </c>
      <c r="E56" s="198" t="s">
        <v>182</v>
      </c>
      <c r="F56" s="199"/>
      <c r="G56" s="199"/>
      <c r="H56" s="200"/>
      <c r="I56" s="27">
        <v>600</v>
      </c>
      <c r="J56" s="46" t="s">
        <v>30</v>
      </c>
      <c r="K56" s="45">
        <v>1</v>
      </c>
      <c r="L56" s="45">
        <v>1</v>
      </c>
      <c r="M56" s="45">
        <v>2</v>
      </c>
      <c r="N56" s="45">
        <f t="shared" si="0"/>
        <v>1200</v>
      </c>
      <c r="O56" s="270"/>
    </row>
    <row r="57" spans="1:15" ht="26.1" customHeight="1">
      <c r="A57" s="229"/>
      <c r="B57" s="275"/>
      <c r="C57" s="276"/>
      <c r="D57" s="112" t="s">
        <v>183</v>
      </c>
      <c r="E57" s="251" t="s">
        <v>223</v>
      </c>
      <c r="F57" s="252"/>
      <c r="G57" s="252"/>
      <c r="H57" s="253"/>
      <c r="I57" s="27">
        <v>100</v>
      </c>
      <c r="J57" s="46" t="s">
        <v>30</v>
      </c>
      <c r="K57" s="45">
        <v>1</v>
      </c>
      <c r="L57" s="45">
        <v>1</v>
      </c>
      <c r="M57" s="45">
        <v>2</v>
      </c>
      <c r="N57" s="45">
        <f t="shared" si="0"/>
        <v>200</v>
      </c>
      <c r="O57" s="270"/>
    </row>
    <row r="58" spans="1:15" ht="26.1" customHeight="1">
      <c r="A58" s="229"/>
      <c r="B58" s="275"/>
      <c r="C58" s="276"/>
      <c r="D58" s="109" t="s">
        <v>187</v>
      </c>
      <c r="E58" s="240" t="s">
        <v>29</v>
      </c>
      <c r="F58" s="241"/>
      <c r="G58" s="241"/>
      <c r="H58" s="242"/>
      <c r="I58" s="42">
        <v>3000</v>
      </c>
      <c r="J58" s="124" t="s">
        <v>30</v>
      </c>
      <c r="K58" s="43">
        <v>1</v>
      </c>
      <c r="L58" s="43">
        <v>1</v>
      </c>
      <c r="M58" s="43">
        <v>1</v>
      </c>
      <c r="N58" s="45">
        <f t="shared" si="0"/>
        <v>3000</v>
      </c>
      <c r="O58" s="270"/>
    </row>
    <row r="59" spans="1:15" ht="26.1" customHeight="1">
      <c r="A59" s="229"/>
      <c r="B59" s="275"/>
      <c r="C59" s="276"/>
      <c r="D59" s="39" t="s">
        <v>165</v>
      </c>
      <c r="E59" s="222" t="s">
        <v>256</v>
      </c>
      <c r="F59" s="223"/>
      <c r="G59" s="223"/>
      <c r="H59" s="224"/>
      <c r="I59" s="125">
        <v>20</v>
      </c>
      <c r="J59" s="126" t="s">
        <v>224</v>
      </c>
      <c r="K59" s="37">
        <v>1</v>
      </c>
      <c r="L59" s="37">
        <v>1</v>
      </c>
      <c r="M59" s="37">
        <v>21</v>
      </c>
      <c r="N59" s="45">
        <f t="shared" si="0"/>
        <v>420</v>
      </c>
      <c r="O59" s="270"/>
    </row>
    <row r="60" spans="1:15" ht="26.1" customHeight="1">
      <c r="A60" s="230"/>
      <c r="B60" s="275"/>
      <c r="C60" s="276"/>
      <c r="D60" s="108" t="s">
        <v>188</v>
      </c>
      <c r="E60" s="277" t="s">
        <v>225</v>
      </c>
      <c r="F60" s="278"/>
      <c r="G60" s="278"/>
      <c r="H60" s="279"/>
      <c r="I60" s="40">
        <v>80</v>
      </c>
      <c r="J60" s="139" t="s">
        <v>190</v>
      </c>
      <c r="K60" s="123">
        <v>1</v>
      </c>
      <c r="L60" s="123">
        <v>1</v>
      </c>
      <c r="M60" s="123">
        <v>17.5</v>
      </c>
      <c r="N60" s="140">
        <f t="shared" si="0"/>
        <v>1400</v>
      </c>
      <c r="O60" s="270"/>
    </row>
    <row r="61" spans="1:15" ht="26.1" customHeight="1">
      <c r="A61" s="170">
        <v>9</v>
      </c>
      <c r="B61" s="141">
        <v>43821</v>
      </c>
      <c r="C61" s="142" t="s">
        <v>226</v>
      </c>
      <c r="D61" s="143" t="s">
        <v>165</v>
      </c>
      <c r="E61" s="271" t="s">
        <v>227</v>
      </c>
      <c r="F61" s="272"/>
      <c r="G61" s="272"/>
      <c r="H61" s="273"/>
      <c r="I61" s="144">
        <v>20</v>
      </c>
      <c r="J61" s="145" t="s">
        <v>228</v>
      </c>
      <c r="K61" s="146">
        <v>1</v>
      </c>
      <c r="L61" s="146">
        <v>1</v>
      </c>
      <c r="M61" s="146">
        <v>21</v>
      </c>
      <c r="N61" s="144">
        <f t="shared" si="0"/>
        <v>420</v>
      </c>
      <c r="O61" s="171">
        <f>N61</f>
        <v>420</v>
      </c>
    </row>
    <row r="62" spans="1:15" ht="26.1" customHeight="1">
      <c r="A62" s="170">
        <v>10</v>
      </c>
      <c r="B62" s="141">
        <v>43827</v>
      </c>
      <c r="C62" s="142" t="s">
        <v>229</v>
      </c>
      <c r="D62" s="143" t="s">
        <v>230</v>
      </c>
      <c r="E62" s="274" t="s">
        <v>231</v>
      </c>
      <c r="F62" s="274"/>
      <c r="G62" s="274"/>
      <c r="H62" s="274"/>
      <c r="I62" s="144">
        <v>2</v>
      </c>
      <c r="J62" s="142" t="s">
        <v>232</v>
      </c>
      <c r="K62" s="147">
        <v>1</v>
      </c>
      <c r="L62" s="147">
        <v>1</v>
      </c>
      <c r="M62" s="147">
        <v>11</v>
      </c>
      <c r="N62" s="148">
        <f>I62*K62*L62*M62</f>
        <v>22</v>
      </c>
      <c r="O62" s="171">
        <f>N62</f>
        <v>22</v>
      </c>
    </row>
    <row r="63" spans="1:15" ht="26.1" customHeight="1">
      <c r="A63" s="229">
        <v>11</v>
      </c>
      <c r="B63" s="232">
        <v>43837</v>
      </c>
      <c r="C63" s="235" t="s">
        <v>233</v>
      </c>
      <c r="D63" s="109" t="s">
        <v>234</v>
      </c>
      <c r="E63" s="240" t="s">
        <v>235</v>
      </c>
      <c r="F63" s="241"/>
      <c r="G63" s="241"/>
      <c r="H63" s="242"/>
      <c r="I63" s="42">
        <v>600</v>
      </c>
      <c r="J63" s="124" t="s">
        <v>236</v>
      </c>
      <c r="K63" s="43">
        <v>1</v>
      </c>
      <c r="L63" s="43">
        <v>1</v>
      </c>
      <c r="M63" s="43">
        <v>1</v>
      </c>
      <c r="N63" s="43">
        <f t="shared" ref="N63:N66" si="1">I63*K63*L63*M63</f>
        <v>600</v>
      </c>
      <c r="O63" s="213">
        <f>SUM(N63:N64)</f>
        <v>900</v>
      </c>
    </row>
    <row r="64" spans="1:15" ht="26.1" customHeight="1">
      <c r="A64" s="230"/>
      <c r="B64" s="233"/>
      <c r="C64" s="236"/>
      <c r="D64" s="121" t="s">
        <v>237</v>
      </c>
      <c r="E64" s="215" t="s">
        <v>238</v>
      </c>
      <c r="F64" s="216"/>
      <c r="G64" s="216"/>
      <c r="H64" s="217"/>
      <c r="I64" s="122">
        <v>300</v>
      </c>
      <c r="J64" s="120" t="s">
        <v>236</v>
      </c>
      <c r="K64" s="123">
        <v>1</v>
      </c>
      <c r="L64" s="123">
        <v>1</v>
      </c>
      <c r="M64" s="123">
        <v>1</v>
      </c>
      <c r="N64" s="123">
        <f t="shared" si="1"/>
        <v>300</v>
      </c>
      <c r="O64" s="214"/>
    </row>
    <row r="65" spans="1:15" ht="26.1" customHeight="1">
      <c r="A65" s="149">
        <v>12</v>
      </c>
      <c r="B65" s="150">
        <v>43839</v>
      </c>
      <c r="C65" s="151" t="s">
        <v>239</v>
      </c>
      <c r="D65" s="152" t="s">
        <v>240</v>
      </c>
      <c r="E65" s="237" t="s">
        <v>250</v>
      </c>
      <c r="F65" s="238"/>
      <c r="G65" s="238"/>
      <c r="H65" s="239"/>
      <c r="I65" s="153">
        <v>2</v>
      </c>
      <c r="J65" s="151" t="s">
        <v>241</v>
      </c>
      <c r="K65" s="154">
        <v>1</v>
      </c>
      <c r="L65" s="154">
        <v>1</v>
      </c>
      <c r="M65" s="154">
        <v>6</v>
      </c>
      <c r="N65" s="130">
        <f t="shared" si="1"/>
        <v>12</v>
      </c>
      <c r="O65" s="172">
        <f>N65</f>
        <v>12</v>
      </c>
    </row>
    <row r="66" spans="1:15" ht="26.1" customHeight="1" thickBot="1">
      <c r="A66" s="173">
        <v>13</v>
      </c>
      <c r="B66" s="155">
        <v>43842</v>
      </c>
      <c r="C66" s="156" t="s">
        <v>242</v>
      </c>
      <c r="D66" s="157" t="s">
        <v>243</v>
      </c>
      <c r="E66" s="264" t="s">
        <v>244</v>
      </c>
      <c r="F66" s="265"/>
      <c r="G66" s="265"/>
      <c r="H66" s="266"/>
      <c r="I66" s="158">
        <v>369</v>
      </c>
      <c r="J66" s="156" t="s">
        <v>30</v>
      </c>
      <c r="K66" s="159">
        <v>1</v>
      </c>
      <c r="L66" s="159">
        <v>1</v>
      </c>
      <c r="M66" s="159">
        <v>1</v>
      </c>
      <c r="N66" s="159">
        <f t="shared" si="1"/>
        <v>369</v>
      </c>
      <c r="O66" s="174">
        <f>N66</f>
        <v>369</v>
      </c>
    </row>
    <row r="67" spans="1:15" ht="24" customHeight="1">
      <c r="A67" s="267" t="s">
        <v>10</v>
      </c>
      <c r="B67" s="268"/>
      <c r="C67" s="268"/>
      <c r="D67" s="268"/>
      <c r="E67" s="268"/>
      <c r="F67" s="268"/>
      <c r="G67" s="268"/>
      <c r="H67" s="268"/>
      <c r="I67" s="268"/>
      <c r="J67" s="268"/>
      <c r="K67" s="268"/>
      <c r="L67" s="268"/>
      <c r="M67" s="268"/>
      <c r="N67" s="269"/>
      <c r="O67" s="34">
        <f>O5+O8+O18+O23+O27+O52+O61+O62+O63+O65+O66</f>
        <v>65755</v>
      </c>
    </row>
    <row r="68" spans="1:15" ht="24" customHeight="1">
      <c r="A68" s="267" t="s">
        <v>245</v>
      </c>
      <c r="B68" s="268"/>
      <c r="C68" s="268"/>
      <c r="D68" s="268"/>
      <c r="E68" s="268"/>
      <c r="F68" s="268"/>
      <c r="G68" s="268"/>
      <c r="H68" s="268"/>
      <c r="I68" s="268"/>
      <c r="J68" s="268"/>
      <c r="K68" s="268"/>
      <c r="L68" s="268"/>
      <c r="M68" s="268"/>
      <c r="N68" s="269"/>
      <c r="O68" s="34">
        <f>O67*10%</f>
        <v>6575.5</v>
      </c>
    </row>
    <row r="69" spans="1:15" ht="24" customHeight="1" thickBot="1">
      <c r="A69" s="258" t="s">
        <v>21</v>
      </c>
      <c r="B69" s="259"/>
      <c r="C69" s="259"/>
      <c r="D69" s="259"/>
      <c r="E69" s="259"/>
      <c r="F69" s="259"/>
      <c r="G69" s="259"/>
      <c r="H69" s="259"/>
      <c r="I69" s="259"/>
      <c r="J69" s="259"/>
      <c r="K69" s="259"/>
      <c r="L69" s="259"/>
      <c r="M69" s="259"/>
      <c r="N69" s="260"/>
      <c r="O69" s="47">
        <f>(O67+O68)*3%</f>
        <v>2169.915</v>
      </c>
    </row>
    <row r="70" spans="1:15" ht="24" customHeight="1" thickBot="1">
      <c r="A70" s="261" t="s">
        <v>11</v>
      </c>
      <c r="B70" s="262"/>
      <c r="C70" s="262"/>
      <c r="D70" s="262"/>
      <c r="E70" s="262"/>
      <c r="F70" s="262"/>
      <c r="G70" s="262"/>
      <c r="H70" s="262"/>
      <c r="I70" s="262"/>
      <c r="J70" s="262"/>
      <c r="K70" s="262"/>
      <c r="L70" s="262"/>
      <c r="M70" s="262"/>
      <c r="N70" s="263"/>
      <c r="O70" s="48">
        <f>SUM(O67:O69)</f>
        <v>74500.414999999994</v>
      </c>
    </row>
    <row r="71" spans="1:15" ht="24" customHeight="1" thickTop="1">
      <c r="A71" s="160" t="s">
        <v>12</v>
      </c>
      <c r="B71" s="161" t="s">
        <v>246</v>
      </c>
      <c r="C71" s="162"/>
      <c r="D71" s="14"/>
      <c r="E71" s="18"/>
      <c r="F71" s="18"/>
      <c r="G71" s="18"/>
      <c r="H71" s="18"/>
      <c r="I71" s="19"/>
      <c r="J71" s="15"/>
      <c r="K71" s="15"/>
      <c r="L71" s="15"/>
      <c r="M71" s="15"/>
      <c r="N71" s="26"/>
      <c r="O71" s="175"/>
    </row>
    <row r="72" spans="1:15" ht="24" customHeight="1">
      <c r="A72" s="163"/>
      <c r="B72" s="161" t="s">
        <v>247</v>
      </c>
      <c r="C72" s="164"/>
      <c r="D72" s="14"/>
      <c r="E72" s="18"/>
      <c r="F72" s="18"/>
      <c r="G72" s="18"/>
      <c r="H72" s="18"/>
      <c r="I72" s="19"/>
      <c r="J72" s="15"/>
      <c r="K72" s="15"/>
      <c r="L72" s="15"/>
      <c r="M72" s="15"/>
      <c r="N72" s="26"/>
      <c r="O72" s="176"/>
    </row>
    <row r="73" spans="1:15" ht="24" customHeight="1">
      <c r="A73" s="163"/>
      <c r="B73" s="161" t="s">
        <v>19</v>
      </c>
      <c r="C73" s="164"/>
      <c r="D73" s="14"/>
      <c r="E73" s="18"/>
      <c r="F73" s="18"/>
      <c r="G73" s="18"/>
      <c r="H73" s="18"/>
      <c r="I73" s="19"/>
      <c r="J73" s="15"/>
      <c r="K73" s="15"/>
      <c r="L73" s="15"/>
      <c r="M73" s="15"/>
      <c r="N73" s="19"/>
      <c r="O73" s="177"/>
    </row>
    <row r="74" spans="1:15" ht="26.1" customHeight="1" thickBot="1">
      <c r="A74" s="165"/>
      <c r="B74" s="166" t="s">
        <v>248</v>
      </c>
      <c r="C74" s="167"/>
      <c r="D74" s="20"/>
      <c r="E74" s="21"/>
      <c r="F74" s="21"/>
      <c r="G74" s="21"/>
      <c r="H74" s="21"/>
      <c r="I74" s="22"/>
      <c r="J74" s="23"/>
      <c r="K74" s="23"/>
      <c r="L74" s="23"/>
      <c r="M74" s="23"/>
      <c r="N74" s="22"/>
      <c r="O74" s="178"/>
    </row>
    <row r="75" spans="1:15" ht="26.1" customHeight="1">
      <c r="D75" s="4"/>
      <c r="E75" s="4"/>
      <c r="F75" s="4"/>
      <c r="G75" s="4"/>
      <c r="H75" s="4"/>
      <c r="I75" s="16"/>
      <c r="J75" s="17"/>
      <c r="K75" s="17"/>
      <c r="L75" s="17"/>
      <c r="M75" s="17"/>
      <c r="N75" s="17"/>
      <c r="O75" s="5"/>
    </row>
    <row r="76" spans="1:15" ht="26.1" customHeight="1">
      <c r="D76" s="4"/>
      <c r="E76" s="4"/>
      <c r="F76" s="4"/>
      <c r="G76" s="4"/>
      <c r="H76" s="4"/>
      <c r="I76" s="16"/>
      <c r="J76" s="17"/>
      <c r="K76" s="17"/>
      <c r="L76" s="17"/>
      <c r="M76" s="17"/>
      <c r="N76" s="17"/>
      <c r="O76" s="5"/>
    </row>
    <row r="77" spans="1:15" ht="26.1" customHeight="1">
      <c r="D77" s="4"/>
      <c r="E77" s="4"/>
      <c r="F77" s="4"/>
      <c r="G77" s="4"/>
      <c r="H77" s="4"/>
      <c r="I77" s="16"/>
      <c r="J77" s="17"/>
      <c r="K77" s="17"/>
      <c r="L77" s="17"/>
      <c r="M77" s="17"/>
      <c r="N77" s="17"/>
      <c r="O77" s="5"/>
    </row>
    <row r="78" spans="1:15" ht="26.1" customHeight="1">
      <c r="D78" s="4"/>
      <c r="E78" s="4"/>
      <c r="F78" s="4"/>
      <c r="G78" s="4"/>
      <c r="H78" s="4"/>
      <c r="I78" s="16"/>
      <c r="J78" s="17"/>
      <c r="K78" s="17"/>
      <c r="L78" s="17"/>
      <c r="M78" s="17"/>
      <c r="N78" s="17"/>
      <c r="O78" s="5"/>
    </row>
    <row r="79" spans="1:15" ht="26.1" customHeight="1">
      <c r="D79" s="4"/>
      <c r="E79" s="4"/>
      <c r="F79" s="4"/>
      <c r="G79" s="4"/>
      <c r="H79" s="4"/>
      <c r="I79" s="16"/>
      <c r="J79" s="17"/>
      <c r="K79" s="17"/>
      <c r="L79" s="17"/>
      <c r="M79" s="17"/>
      <c r="N79" s="17"/>
      <c r="O79" s="5"/>
    </row>
    <row r="80" spans="1:15" ht="26.1" customHeight="1">
      <c r="D80" s="4"/>
      <c r="E80" s="4"/>
      <c r="F80" s="4"/>
      <c r="G80" s="4"/>
      <c r="H80" s="4"/>
      <c r="I80" s="16"/>
      <c r="J80" s="17"/>
      <c r="K80" s="17"/>
      <c r="L80" s="17"/>
      <c r="M80" s="17"/>
      <c r="N80" s="17"/>
      <c r="O80" s="5"/>
    </row>
    <row r="81" spans="1:15" ht="26.1" customHeight="1">
      <c r="D81" s="4"/>
      <c r="E81" s="4"/>
      <c r="F81" s="4"/>
      <c r="G81" s="4"/>
      <c r="H81" s="4"/>
      <c r="I81" s="16"/>
      <c r="J81" s="17"/>
      <c r="K81" s="17"/>
      <c r="L81" s="17"/>
      <c r="M81" s="17"/>
      <c r="N81" s="17"/>
      <c r="O81" s="5"/>
    </row>
    <row r="82" spans="1:15" ht="26.1" customHeight="1">
      <c r="A82" s="3"/>
      <c r="B82" s="169"/>
      <c r="C82" s="116"/>
      <c r="D82" s="4"/>
      <c r="E82" s="4"/>
      <c r="F82" s="4"/>
      <c r="G82" s="4"/>
      <c r="H82" s="4"/>
      <c r="I82" s="16"/>
      <c r="J82" s="17"/>
      <c r="K82" s="17"/>
      <c r="L82" s="17"/>
      <c r="M82" s="17"/>
      <c r="N82" s="17"/>
      <c r="O82" s="5"/>
    </row>
    <row r="83" spans="1:15" ht="26.1" customHeight="1">
      <c r="A83" s="3"/>
      <c r="B83" s="169"/>
      <c r="C83" s="116"/>
      <c r="D83" s="4"/>
      <c r="E83" s="4"/>
      <c r="F83" s="4"/>
      <c r="G83" s="4"/>
      <c r="H83" s="4"/>
      <c r="I83" s="16"/>
      <c r="J83" s="17"/>
      <c r="K83" s="17"/>
      <c r="L83" s="17"/>
      <c r="M83" s="17"/>
      <c r="N83" s="17"/>
      <c r="O83" s="5"/>
    </row>
    <row r="84" spans="1:15" ht="26.1" customHeight="1">
      <c r="A84" s="3"/>
      <c r="B84" s="169"/>
      <c r="C84" s="116"/>
      <c r="D84" s="4"/>
      <c r="E84" s="4"/>
      <c r="F84" s="4"/>
      <c r="G84" s="4"/>
      <c r="H84" s="4"/>
      <c r="I84" s="16"/>
      <c r="J84" s="17"/>
      <c r="K84" s="17"/>
      <c r="L84" s="17"/>
      <c r="M84" s="17"/>
      <c r="N84" s="17"/>
      <c r="O84" s="5"/>
    </row>
    <row r="85" spans="1:15" ht="26.1" customHeight="1">
      <c r="A85" s="3"/>
      <c r="B85" s="169"/>
      <c r="C85" s="116"/>
      <c r="D85" s="4"/>
      <c r="E85" s="4"/>
      <c r="F85" s="4"/>
      <c r="G85" s="4"/>
      <c r="H85" s="4"/>
      <c r="I85" s="16"/>
      <c r="J85" s="17"/>
      <c r="K85" s="17"/>
      <c r="L85" s="17"/>
      <c r="M85" s="17"/>
      <c r="N85" s="17"/>
      <c r="O85" s="5"/>
    </row>
    <row r="86" spans="1:15" ht="26.1" customHeight="1">
      <c r="A86" s="3"/>
      <c r="B86" s="169"/>
      <c r="C86" s="116"/>
      <c r="D86" s="4"/>
      <c r="E86" s="4"/>
      <c r="F86" s="4"/>
      <c r="G86" s="4"/>
      <c r="H86" s="4"/>
      <c r="I86" s="16"/>
      <c r="J86" s="17"/>
      <c r="K86" s="17"/>
      <c r="L86" s="17"/>
      <c r="M86" s="17"/>
      <c r="N86" s="17"/>
      <c r="O86" s="5"/>
    </row>
    <row r="87" spans="1:15" ht="26.1" customHeight="1">
      <c r="A87" s="3"/>
      <c r="B87" s="169"/>
      <c r="C87" s="116"/>
      <c r="D87" s="4"/>
      <c r="E87" s="4"/>
      <c r="F87" s="4"/>
      <c r="G87" s="4"/>
      <c r="H87" s="4"/>
      <c r="I87" s="16"/>
      <c r="J87" s="17"/>
      <c r="K87" s="17"/>
      <c r="L87" s="17"/>
      <c r="M87" s="17"/>
      <c r="N87" s="17"/>
      <c r="O87" s="5"/>
    </row>
    <row r="88" spans="1:15" ht="26.1" customHeight="1">
      <c r="A88" s="3"/>
      <c r="B88" s="169"/>
      <c r="C88" s="116"/>
      <c r="D88" s="4"/>
      <c r="E88" s="4"/>
      <c r="F88" s="4"/>
      <c r="G88" s="4"/>
      <c r="H88" s="4"/>
      <c r="I88" s="16"/>
      <c r="J88" s="17"/>
      <c r="K88" s="17"/>
      <c r="L88" s="17"/>
      <c r="M88" s="17"/>
      <c r="N88" s="17"/>
      <c r="O88" s="5"/>
    </row>
    <row r="89" spans="1:15" ht="26.1" customHeight="1">
      <c r="A89" s="3"/>
      <c r="B89" s="169"/>
      <c r="C89" s="116"/>
      <c r="D89" s="4"/>
      <c r="E89" s="4"/>
      <c r="F89" s="4"/>
      <c r="G89" s="4"/>
      <c r="H89" s="4"/>
      <c r="I89" s="16"/>
      <c r="J89" s="17"/>
      <c r="K89" s="17"/>
      <c r="L89" s="17"/>
      <c r="M89" s="17"/>
      <c r="N89" s="17"/>
      <c r="O89" s="5"/>
    </row>
    <row r="90" spans="1:15" ht="26.1" customHeight="1">
      <c r="A90" s="3"/>
      <c r="B90" s="169"/>
      <c r="C90" s="116"/>
      <c r="D90" s="4"/>
      <c r="E90" s="4"/>
      <c r="F90" s="4"/>
      <c r="G90" s="4"/>
      <c r="H90" s="4"/>
      <c r="I90" s="16"/>
      <c r="J90" s="17"/>
      <c r="K90" s="17"/>
      <c r="L90" s="17"/>
      <c r="M90" s="17"/>
      <c r="N90" s="17"/>
      <c r="O90" s="5"/>
    </row>
    <row r="91" spans="1:15" ht="26.1" customHeight="1">
      <c r="A91" s="3"/>
      <c r="B91" s="169"/>
      <c r="C91" s="116"/>
      <c r="D91" s="4"/>
      <c r="E91" s="4"/>
      <c r="F91" s="4"/>
      <c r="G91" s="4"/>
      <c r="H91" s="4"/>
      <c r="I91" s="16"/>
      <c r="J91" s="17"/>
      <c r="K91" s="17"/>
      <c r="L91" s="17"/>
      <c r="M91" s="17"/>
      <c r="N91" s="17"/>
      <c r="O91" s="5"/>
    </row>
    <row r="92" spans="1:15" ht="26.1" customHeight="1">
      <c r="A92" s="3"/>
      <c r="B92" s="169"/>
      <c r="C92" s="116"/>
      <c r="D92" s="4"/>
      <c r="E92" s="4"/>
      <c r="F92" s="4"/>
      <c r="G92" s="4"/>
      <c r="H92" s="4"/>
      <c r="I92" s="16"/>
      <c r="J92" s="17"/>
      <c r="K92" s="17"/>
      <c r="L92" s="17"/>
      <c r="M92" s="17"/>
      <c r="N92" s="17"/>
      <c r="O92" s="5"/>
    </row>
    <row r="93" spans="1:15" ht="26.1" customHeight="1">
      <c r="A93" s="3"/>
      <c r="B93" s="169"/>
      <c r="C93" s="116"/>
      <c r="D93" s="4"/>
      <c r="E93" s="4"/>
      <c r="F93" s="4"/>
      <c r="G93" s="4"/>
      <c r="H93" s="4"/>
      <c r="I93" s="16"/>
      <c r="J93" s="17"/>
      <c r="K93" s="17"/>
      <c r="L93" s="17"/>
      <c r="M93" s="17"/>
      <c r="N93" s="17"/>
      <c r="O93" s="5"/>
    </row>
    <row r="94" spans="1:15" ht="26.1" customHeight="1">
      <c r="A94" s="3"/>
      <c r="B94" s="169"/>
      <c r="C94" s="116"/>
      <c r="D94" s="4"/>
      <c r="E94" s="4"/>
      <c r="F94" s="4"/>
      <c r="G94" s="4"/>
      <c r="H94" s="4"/>
      <c r="I94" s="16"/>
      <c r="J94" s="17"/>
      <c r="K94" s="17"/>
      <c r="L94" s="17"/>
      <c r="M94" s="17"/>
      <c r="N94" s="17"/>
      <c r="O94" s="5"/>
    </row>
    <row r="95" spans="1:15" ht="26.1" customHeight="1">
      <c r="A95" s="3"/>
      <c r="B95" s="169"/>
      <c r="C95" s="116"/>
      <c r="D95" s="4"/>
      <c r="E95" s="4"/>
      <c r="F95" s="4"/>
      <c r="G95" s="4"/>
      <c r="H95" s="4"/>
      <c r="I95" s="16"/>
      <c r="J95" s="17"/>
      <c r="K95" s="17"/>
      <c r="L95" s="17"/>
      <c r="M95" s="17"/>
      <c r="N95" s="17"/>
      <c r="O95" s="5"/>
    </row>
    <row r="96" spans="1:15" ht="26.1" customHeight="1">
      <c r="A96" s="3"/>
      <c r="B96" s="169"/>
      <c r="C96" s="116"/>
      <c r="D96" s="4"/>
      <c r="E96" s="4"/>
      <c r="F96" s="4"/>
      <c r="G96" s="4"/>
      <c r="H96" s="4"/>
      <c r="I96" s="16"/>
      <c r="J96" s="17"/>
      <c r="K96" s="17"/>
      <c r="L96" s="17"/>
      <c r="M96" s="17"/>
      <c r="N96" s="17"/>
      <c r="O96" s="5"/>
    </row>
    <row r="97" spans="1:15" ht="26.1" customHeight="1">
      <c r="A97" s="3"/>
      <c r="B97" s="169"/>
      <c r="C97" s="116"/>
      <c r="D97" s="4"/>
      <c r="E97" s="4"/>
      <c r="F97" s="4"/>
      <c r="G97" s="4"/>
      <c r="H97" s="4"/>
      <c r="I97" s="16"/>
      <c r="J97" s="17"/>
      <c r="K97" s="17"/>
      <c r="L97" s="17"/>
      <c r="M97" s="17"/>
      <c r="N97" s="17"/>
      <c r="O97" s="5"/>
    </row>
    <row r="98" spans="1:15" ht="26.1" customHeight="1">
      <c r="A98" s="3"/>
      <c r="B98" s="169"/>
      <c r="C98" s="116"/>
      <c r="D98" s="4"/>
      <c r="E98" s="4"/>
      <c r="F98" s="4"/>
      <c r="G98" s="4"/>
      <c r="H98" s="4"/>
      <c r="I98" s="16"/>
      <c r="J98" s="17"/>
      <c r="K98" s="17"/>
      <c r="L98" s="17"/>
      <c r="M98" s="17"/>
      <c r="N98" s="17"/>
      <c r="O98" s="5"/>
    </row>
    <row r="99" spans="1:15" ht="26.1" customHeight="1">
      <c r="A99" s="3"/>
      <c r="B99" s="169"/>
      <c r="C99" s="116"/>
      <c r="D99" s="4"/>
      <c r="E99" s="4"/>
      <c r="F99" s="4"/>
      <c r="G99" s="4"/>
      <c r="H99" s="4"/>
      <c r="I99" s="16"/>
      <c r="J99" s="17"/>
      <c r="K99" s="17"/>
      <c r="L99" s="17"/>
      <c r="M99" s="17"/>
      <c r="N99" s="17"/>
      <c r="O99" s="5"/>
    </row>
    <row r="100" spans="1:15" ht="26.1" customHeight="1">
      <c r="A100" s="3"/>
      <c r="B100" s="169"/>
      <c r="C100" s="116"/>
      <c r="D100" s="4"/>
      <c r="E100" s="4"/>
      <c r="F100" s="4"/>
      <c r="G100" s="4"/>
      <c r="H100" s="4"/>
      <c r="I100" s="16"/>
      <c r="J100" s="17"/>
      <c r="K100" s="17"/>
      <c r="L100" s="17"/>
      <c r="M100" s="17"/>
      <c r="N100" s="17"/>
      <c r="O100" s="5"/>
    </row>
    <row r="101" spans="1:15" ht="26.1" customHeight="1">
      <c r="A101" s="3"/>
      <c r="B101" s="169"/>
      <c r="C101" s="116"/>
      <c r="D101" s="4"/>
      <c r="E101" s="4"/>
      <c r="F101" s="4"/>
      <c r="G101" s="4"/>
      <c r="H101" s="4"/>
      <c r="I101" s="16"/>
      <c r="J101" s="17"/>
      <c r="K101" s="17"/>
      <c r="L101" s="17"/>
      <c r="M101" s="17"/>
      <c r="N101" s="17"/>
      <c r="O101" s="5"/>
    </row>
    <row r="102" spans="1:15" ht="26.1" customHeight="1">
      <c r="A102" s="3"/>
      <c r="B102" s="169"/>
      <c r="C102" s="116"/>
      <c r="D102" s="4"/>
      <c r="E102" s="4"/>
      <c r="F102" s="4"/>
      <c r="G102" s="4"/>
      <c r="H102" s="4"/>
      <c r="I102" s="16"/>
      <c r="J102" s="17"/>
      <c r="K102" s="17"/>
      <c r="L102" s="17"/>
      <c r="M102" s="17"/>
      <c r="N102" s="17"/>
      <c r="O102" s="5"/>
    </row>
    <row r="103" spans="1:15" ht="26.1" customHeight="1">
      <c r="A103" s="3"/>
      <c r="B103" s="169"/>
      <c r="C103" s="116"/>
      <c r="D103" s="4"/>
      <c r="E103" s="4"/>
      <c r="F103" s="4"/>
      <c r="G103" s="4"/>
      <c r="H103" s="4"/>
      <c r="I103" s="16"/>
      <c r="J103" s="17"/>
      <c r="K103" s="17"/>
      <c r="L103" s="17"/>
      <c r="M103" s="17"/>
      <c r="N103" s="17"/>
      <c r="O103" s="5"/>
    </row>
    <row r="104" spans="1:15" ht="26.1" customHeight="1">
      <c r="A104" s="3"/>
      <c r="B104" s="169"/>
      <c r="C104" s="116"/>
      <c r="D104" s="4"/>
      <c r="E104" s="4"/>
      <c r="F104" s="4"/>
      <c r="G104" s="4"/>
      <c r="H104" s="4"/>
      <c r="I104" s="16"/>
      <c r="J104" s="17"/>
      <c r="K104" s="17"/>
      <c r="L104" s="17"/>
      <c r="M104" s="17"/>
      <c r="N104" s="17"/>
      <c r="O104" s="5"/>
    </row>
    <row r="105" spans="1:15" ht="26.1" customHeight="1">
      <c r="A105" s="3"/>
      <c r="B105" s="169"/>
      <c r="C105" s="116"/>
      <c r="D105" s="4"/>
      <c r="E105" s="4"/>
      <c r="F105" s="4"/>
      <c r="G105" s="4"/>
      <c r="H105" s="4"/>
      <c r="I105" s="16"/>
      <c r="J105" s="17"/>
      <c r="K105" s="17"/>
      <c r="L105" s="17"/>
      <c r="M105" s="17"/>
      <c r="N105" s="17"/>
      <c r="O105" s="5"/>
    </row>
    <row r="106" spans="1:15" ht="26.1" customHeight="1">
      <c r="A106" s="3"/>
      <c r="B106" s="169"/>
      <c r="C106" s="116"/>
      <c r="D106" s="4"/>
      <c r="E106" s="4"/>
      <c r="F106" s="4"/>
      <c r="G106" s="4"/>
      <c r="H106" s="4"/>
      <c r="I106" s="16"/>
      <c r="J106" s="17"/>
      <c r="K106" s="17"/>
      <c r="L106" s="17"/>
      <c r="M106" s="17"/>
      <c r="N106" s="17"/>
      <c r="O106" s="5"/>
    </row>
  </sheetData>
  <mergeCells count="93">
    <mergeCell ref="O52:O60"/>
    <mergeCell ref="E61:H61"/>
    <mergeCell ref="E62:H62"/>
    <mergeCell ref="A63:A64"/>
    <mergeCell ref="B63:B64"/>
    <mergeCell ref="C63:C64"/>
    <mergeCell ref="E63:H63"/>
    <mergeCell ref="A52:A60"/>
    <mergeCell ref="B52:B60"/>
    <mergeCell ref="C52:C60"/>
    <mergeCell ref="E52:H52"/>
    <mergeCell ref="E53:H53"/>
    <mergeCell ref="E59:H59"/>
    <mergeCell ref="E60:H60"/>
    <mergeCell ref="E54:H54"/>
    <mergeCell ref="E55:H55"/>
    <mergeCell ref="A69:N69"/>
    <mergeCell ref="A70:N70"/>
    <mergeCell ref="O63:O64"/>
    <mergeCell ref="E64:H64"/>
    <mergeCell ref="E65:H65"/>
    <mergeCell ref="E66:H66"/>
    <mergeCell ref="A67:N67"/>
    <mergeCell ref="A68:N68"/>
    <mergeCell ref="E56:H56"/>
    <mergeCell ref="E57:H57"/>
    <mergeCell ref="E58:H58"/>
    <mergeCell ref="O27:O51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46:H46"/>
    <mergeCell ref="E47:H47"/>
    <mergeCell ref="E48:H48"/>
    <mergeCell ref="E49:H49"/>
    <mergeCell ref="E50:H50"/>
    <mergeCell ref="E51:H51"/>
    <mergeCell ref="A27:A51"/>
    <mergeCell ref="B27:B51"/>
    <mergeCell ref="C27:C51"/>
    <mergeCell ref="E27:H27"/>
    <mergeCell ref="E38:H38"/>
    <mergeCell ref="E39:H39"/>
    <mergeCell ref="E40:H40"/>
    <mergeCell ref="E41:H41"/>
    <mergeCell ref="E42:H42"/>
    <mergeCell ref="E43:H43"/>
    <mergeCell ref="E44:H44"/>
    <mergeCell ref="E45:H45"/>
    <mergeCell ref="A23:A26"/>
    <mergeCell ref="B23:B26"/>
    <mergeCell ref="C23:C26"/>
    <mergeCell ref="E23:H23"/>
    <mergeCell ref="O23:O26"/>
    <mergeCell ref="E24:H24"/>
    <mergeCell ref="E25:H25"/>
    <mergeCell ref="E26:H26"/>
    <mergeCell ref="O18:O22"/>
    <mergeCell ref="E19:H19"/>
    <mergeCell ref="E20:H20"/>
    <mergeCell ref="E21:H21"/>
    <mergeCell ref="E22:H22"/>
    <mergeCell ref="A18:A22"/>
    <mergeCell ref="B18:B22"/>
    <mergeCell ref="C18:C22"/>
    <mergeCell ref="E18:H18"/>
    <mergeCell ref="A8:A17"/>
    <mergeCell ref="B8:B17"/>
    <mergeCell ref="C8:C17"/>
    <mergeCell ref="E8:H8"/>
    <mergeCell ref="O8:O17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A1:O2"/>
    <mergeCell ref="E3:H3"/>
    <mergeCell ref="A4:O4"/>
    <mergeCell ref="E5:H5"/>
    <mergeCell ref="O5:O7"/>
    <mergeCell ref="E6:H6"/>
    <mergeCell ref="E7:H7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11月24日-12月8日</vt:lpstr>
      <vt:lpstr>12月11日-2月24日</vt:lpstr>
      <vt:lpstr>场次表</vt:lpstr>
      <vt:lpstr>追加费用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客户部毕文君</cp:lastModifiedBy>
  <cp:lastPrinted>2019-11-14T09:24:51Z</cp:lastPrinted>
  <dcterms:created xsi:type="dcterms:W3CDTF">1996-12-17T01:32:00Z</dcterms:created>
  <dcterms:modified xsi:type="dcterms:W3CDTF">2020-01-21T03:30:48Z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