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-105" yWindow="-105" windowWidth="23250" windowHeight="12570"/>
  </bookViews>
  <sheets>
    <sheet name="展台结算" sheetId="4" r:id="rId1"/>
  </sheet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3" i="4" l="1"/>
  <c r="I84" i="4" s="1"/>
  <c r="I81" i="4"/>
  <c r="C16" i="4" s="1"/>
  <c r="B79" i="4"/>
  <c r="I77" i="4"/>
  <c r="B76" i="4"/>
  <c r="I74" i="4"/>
  <c r="I73" i="4"/>
  <c r="B72" i="4"/>
  <c r="I71" i="4"/>
  <c r="C13" i="4" s="1"/>
  <c r="B69" i="4"/>
  <c r="I67" i="4"/>
  <c r="I68" i="4" s="1"/>
  <c r="C12" i="4" s="1"/>
  <c r="B66" i="4"/>
  <c r="I64" i="4"/>
  <c r="I65" i="4" s="1"/>
  <c r="C11" i="4" s="1"/>
  <c r="B63" i="4"/>
  <c r="I61" i="4"/>
  <c r="I62" i="4" s="1"/>
  <c r="C10" i="4" s="1"/>
  <c r="B60" i="4"/>
  <c r="I59" i="4"/>
  <c r="C9" i="4" s="1"/>
  <c r="B57" i="4"/>
  <c r="I56" i="4"/>
  <c r="C8" i="4" s="1"/>
  <c r="I52" i="4"/>
  <c r="I53" i="4" s="1"/>
  <c r="C7" i="4" s="1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B30" i="4"/>
  <c r="I28" i="4"/>
  <c r="I27" i="4"/>
  <c r="I26" i="4"/>
  <c r="B25" i="4"/>
  <c r="I78" i="4" l="1"/>
  <c r="C15" i="4" s="1"/>
  <c r="I75" i="4"/>
  <c r="C14" i="4" s="1"/>
  <c r="I29" i="4"/>
  <c r="C5" i="4" s="1"/>
  <c r="I50" i="4"/>
  <c r="C6" i="4" s="1"/>
  <c r="C17" i="4" l="1"/>
  <c r="I86" i="4" l="1"/>
  <c r="C18" i="4" s="1"/>
  <c r="I88" i="4" l="1"/>
  <c r="C19" i="4" s="1"/>
  <c r="I90" i="4" l="1"/>
  <c r="C20" i="4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C24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24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F24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24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<sst xmlns="http://schemas.openxmlformats.org/spreadsheetml/2006/main" count="188" uniqueCount="137">
  <si>
    <t>会议活动策划 Meeting\Event Design</t>
  </si>
  <si>
    <t>标准展示用品制作 Standard Displayed Tools</t>
  </si>
  <si>
    <t>会议用材料制作 Meeting Material</t>
  </si>
  <si>
    <t>音响设备AV</t>
  </si>
  <si>
    <t>电工Electrical Works</t>
  </si>
  <si>
    <t>进、撤展人工费 Construction &amp; Dismantling</t>
  </si>
  <si>
    <t>摄影摄像 Shoot/Photograph</t>
  </si>
  <si>
    <t>人员差旅travel</t>
  </si>
  <si>
    <t>总计 Total</t>
  </si>
  <si>
    <t>Agency: must fill in
供应商（填入右边橘色处）</t>
  </si>
  <si>
    <t>Item</t>
    <phoneticPr fontId="1" type="noConversion"/>
  </si>
  <si>
    <t>Descripation描述</t>
  </si>
  <si>
    <t>视频文件制作  Opening/Introduction Video Production</t>
    <phoneticPr fontId="4" type="noConversion"/>
  </si>
  <si>
    <t>对于活动支持或项目执行上人员收费（天）project management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</si>
  <si>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</si>
  <si>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</si>
  <si>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</si>
  <si>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</si>
  <si>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</si>
  <si>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</si>
  <si>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</si>
  <si>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</si>
  <si>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Total</t>
  </si>
  <si>
    <t>2-1</t>
    <phoneticPr fontId="4" type="noConversion"/>
  </si>
  <si>
    <t>7-1</t>
    <phoneticPr fontId="4" type="noConversion"/>
  </si>
  <si>
    <t>8-1</t>
    <phoneticPr fontId="4" type="noConversion"/>
  </si>
  <si>
    <t>Total</t>
    <phoneticPr fontId="3" type="noConversion"/>
  </si>
  <si>
    <t>10-1</t>
    <phoneticPr fontId="4" type="noConversion"/>
  </si>
  <si>
    <t>Total</t>
    <phoneticPr fontId="1" type="noConversion"/>
  </si>
  <si>
    <t>Total Amount</t>
    <phoneticPr fontId="1" type="noConversion"/>
  </si>
  <si>
    <t>其他</t>
  </si>
  <si>
    <t>其他 Others</t>
  </si>
  <si>
    <t>游戏设备制作及租赁 Equipment Rents</t>
  </si>
  <si>
    <t>上海盛世麦田公共关系咨询有限公司</t>
    <phoneticPr fontId="1" type="noConversion"/>
  </si>
  <si>
    <t>2-2</t>
  </si>
  <si>
    <t>2-4</t>
  </si>
  <si>
    <t>2-5</t>
  </si>
  <si>
    <t>2-6</t>
  </si>
  <si>
    <t>2-7</t>
  </si>
  <si>
    <t xml:space="preserve">项目经理 </t>
    <phoneticPr fontId="1" type="noConversion"/>
  </si>
  <si>
    <t>税 Tax</t>
    <phoneticPr fontId="1" type="noConversion"/>
  </si>
  <si>
    <t>平米</t>
    <phoneticPr fontId="1" type="noConversion"/>
  </si>
  <si>
    <t>人/天</t>
    <phoneticPr fontId="1" type="noConversion"/>
  </si>
  <si>
    <t>当地运输费</t>
    <phoneticPr fontId="1" type="noConversion"/>
  </si>
  <si>
    <t>1-2</t>
  </si>
  <si>
    <t>2-9</t>
  </si>
  <si>
    <t>2-10</t>
  </si>
  <si>
    <t>2-11</t>
  </si>
  <si>
    <t>2-13</t>
  </si>
  <si>
    <t>2-14</t>
  </si>
  <si>
    <t>2-17</t>
  </si>
  <si>
    <t>项</t>
    <phoneticPr fontId="1" type="noConversion"/>
  </si>
  <si>
    <t>延米</t>
    <phoneticPr fontId="1" type="noConversion"/>
  </si>
  <si>
    <t>组</t>
    <phoneticPr fontId="1" type="noConversion"/>
  </si>
  <si>
    <t>支</t>
    <phoneticPr fontId="1" type="noConversion"/>
  </si>
  <si>
    <t>材质
Material</t>
    <phoneticPr fontId="1" type="noConversion"/>
  </si>
  <si>
    <t>宝丽布</t>
    <phoneticPr fontId="1" type="noConversion"/>
  </si>
  <si>
    <t>不锈钢封边</t>
    <phoneticPr fontId="1" type="noConversion"/>
  </si>
  <si>
    <t>苯板立体雕刻字</t>
    <phoneticPr fontId="1" type="noConversion"/>
  </si>
  <si>
    <t>套</t>
    <phoneticPr fontId="1" type="noConversion"/>
  </si>
  <si>
    <t>11-1</t>
    <phoneticPr fontId="1" type="noConversion"/>
  </si>
  <si>
    <t>个</t>
    <phoneticPr fontId="1" type="noConversion"/>
  </si>
  <si>
    <t>logo立体字</t>
    <phoneticPr fontId="1" type="noConversion"/>
  </si>
  <si>
    <t>台</t>
    <phoneticPr fontId="1" type="noConversion"/>
  </si>
  <si>
    <t>展台搭建制作 Back Drop</t>
    <phoneticPr fontId="1" type="noConversion"/>
  </si>
  <si>
    <t>插座及接线板</t>
    <phoneticPr fontId="1" type="noConversion"/>
  </si>
  <si>
    <t>展台3D设计及平面尺寸图</t>
    <phoneticPr fontId="1" type="noConversion"/>
  </si>
  <si>
    <t>画面衍生设计</t>
    <phoneticPr fontId="1" type="noConversion"/>
  </si>
  <si>
    <t>电工</t>
    <phoneticPr fontId="1" type="noConversion"/>
  </si>
  <si>
    <t>项目兼职</t>
    <phoneticPr fontId="1" type="noConversion"/>
  </si>
  <si>
    <t>地面保护</t>
    <phoneticPr fontId="4" type="noConversion"/>
  </si>
  <si>
    <t>地台</t>
    <phoneticPr fontId="4" type="noConversion"/>
  </si>
  <si>
    <t>地板</t>
    <phoneticPr fontId="4" type="noConversion"/>
  </si>
  <si>
    <t>地台封边</t>
    <phoneticPr fontId="4" type="noConversion"/>
  </si>
  <si>
    <t>大白灯</t>
    <phoneticPr fontId="4" type="noConversion"/>
  </si>
  <si>
    <t>电箱及线材</t>
    <phoneticPr fontId="4" type="noConversion"/>
  </si>
  <si>
    <t>SA Rate Card Price</t>
  </si>
  <si>
    <t>包含易拉宝、X型展架、KT板等设计</t>
    <phoneticPr fontId="1" type="noConversion"/>
  </si>
  <si>
    <t>金属结构，表面铺双层12厘多层板</t>
    <phoneticPr fontId="1" type="noConversion"/>
  </si>
  <si>
    <t>白色复合地板</t>
    <phoneticPr fontId="1" type="noConversion"/>
  </si>
  <si>
    <t>其他</t>
    <phoneticPr fontId="4" type="noConversion"/>
  </si>
  <si>
    <t>2-3</t>
  </si>
  <si>
    <t>2-12</t>
  </si>
  <si>
    <t>2-18</t>
  </si>
  <si>
    <t>2-19</t>
  </si>
  <si>
    <t>2-20</t>
  </si>
  <si>
    <t>等离子电视50寸</t>
    <phoneticPr fontId="1" type="noConversion"/>
  </si>
  <si>
    <t>合计</t>
    <phoneticPr fontId="1" type="noConversion"/>
  </si>
  <si>
    <t>合计</t>
    <phoneticPr fontId="4" type="noConversion"/>
  </si>
  <si>
    <t>顶部结构</t>
    <phoneticPr fontId="1" type="noConversion"/>
  </si>
  <si>
    <t>支撑结构</t>
  </si>
  <si>
    <t>钢木结构、双面亚克力灯箱</t>
  </si>
  <si>
    <t>接待台</t>
    <phoneticPr fontId="4" type="noConversion"/>
  </si>
  <si>
    <t>弧形木结构油漆</t>
    <phoneticPr fontId="1" type="noConversion"/>
  </si>
  <si>
    <t>洽谈桌椅</t>
    <phoneticPr fontId="1" type="noConversion"/>
  </si>
  <si>
    <t>1个茶几4把椅子</t>
    <phoneticPr fontId="4" type="noConversion"/>
  </si>
  <si>
    <t>6-1</t>
    <phoneticPr fontId="4" type="noConversion"/>
  </si>
  <si>
    <t>1-1</t>
    <phoneticPr fontId="4" type="noConversion"/>
  </si>
  <si>
    <t>异形铁质框架</t>
    <phoneticPr fontId="1" type="noConversion"/>
  </si>
  <si>
    <t>弹力布</t>
    <phoneticPr fontId="4" type="noConversion"/>
  </si>
  <si>
    <t>储藏室结构</t>
    <phoneticPr fontId="4" type="noConversion"/>
  </si>
  <si>
    <t>金属支撑结构</t>
    <phoneticPr fontId="4" type="noConversion"/>
  </si>
  <si>
    <t>灯箱</t>
    <phoneticPr fontId="4" type="noConversion"/>
  </si>
  <si>
    <t>组</t>
    <phoneticPr fontId="4" type="noConversion"/>
  </si>
  <si>
    <t>亚克力灯箱、木结构油漆饰面</t>
    <phoneticPr fontId="4" type="noConversion"/>
  </si>
  <si>
    <t>金属配件</t>
    <phoneticPr fontId="4" type="noConversion"/>
  </si>
  <si>
    <t>钢木结构、涂料</t>
    <phoneticPr fontId="4" type="noConversion"/>
  </si>
  <si>
    <t>个</t>
    <phoneticPr fontId="4" type="noConversion"/>
  </si>
  <si>
    <t>2-16</t>
    <phoneticPr fontId="4" type="noConversion"/>
  </si>
  <si>
    <t>次</t>
    <phoneticPr fontId="1" type="noConversion"/>
  </si>
  <si>
    <t>Total</t>
    <phoneticPr fontId="4" type="noConversion"/>
  </si>
  <si>
    <t>易拉宝</t>
    <phoneticPr fontId="1" type="noConversion"/>
  </si>
  <si>
    <t>1.2m*2m</t>
    <phoneticPr fontId="1" type="noConversion"/>
  </si>
  <si>
    <t>其他</t>
    <phoneticPr fontId="1" type="noConversion"/>
  </si>
  <si>
    <t>10-2</t>
    <phoneticPr fontId="1" type="noConversion"/>
  </si>
  <si>
    <t>工厂-酒店运输费</t>
    <phoneticPr fontId="4" type="noConversion"/>
  </si>
  <si>
    <t>6m*3m</t>
    <phoneticPr fontId="4" type="noConversion"/>
  </si>
  <si>
    <t>画面</t>
    <phoneticPr fontId="4" type="noConversion"/>
  </si>
  <si>
    <t>2m*0.8m*2.4m</t>
    <phoneticPr fontId="4" type="noConversion"/>
  </si>
  <si>
    <t>3-1</t>
    <phoneticPr fontId="1" type="noConversion"/>
  </si>
  <si>
    <t>1-3</t>
  </si>
  <si>
    <t>报馆资料</t>
    <phoneticPr fontId="1" type="noConversion"/>
  </si>
  <si>
    <t>立面图、电路图、施工图、材质图等</t>
    <phoneticPr fontId="1" type="noConversion"/>
  </si>
  <si>
    <t>2-21</t>
  </si>
  <si>
    <t>产品展示柜</t>
    <phoneticPr fontId="1" type="noConversion"/>
  </si>
  <si>
    <t>钢化玻璃材质</t>
    <phoneticPr fontId="1" type="noConversion"/>
  </si>
  <si>
    <t>搭展期间</t>
    <phoneticPr fontId="1" type="noConversion"/>
  </si>
  <si>
    <t>展会期间不含</t>
    <phoneticPr fontId="1" type="noConversion"/>
  </si>
  <si>
    <t>人工</t>
    <phoneticPr fontId="1" type="noConversion"/>
  </si>
  <si>
    <t>13-1-1</t>
    <phoneticPr fontId="4" type="noConversion"/>
  </si>
  <si>
    <t>增加报馆资料</t>
    <phoneticPr fontId="1" type="noConversion"/>
  </si>
  <si>
    <t>增加产品展示柜</t>
    <phoneticPr fontId="1" type="noConversion"/>
  </si>
  <si>
    <t>减少易拉宝数量</t>
    <phoneticPr fontId="1" type="noConversion"/>
  </si>
  <si>
    <t>Quotation Summary 结算总表</t>
    <phoneticPr fontId="4" type="noConversion"/>
  </si>
  <si>
    <t>结算明细表 Quotation Breakdown</t>
    <phoneticPr fontId="1" type="noConversion"/>
  </si>
  <si>
    <t>Quotation
最终结算</t>
    <phoneticPr fontId="1" type="noConversion"/>
  </si>
  <si>
    <t>通讯、交通费、餐费，车费等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</si>
</sst>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#,##0.00_ ;[Red]\-#,##0.00\ "/>
    <numFmt numFmtId="180" formatCode="0.000%"/>
    <numFmt numFmtId="181" formatCode="0.0000%"/>
  </numFmts>
  <fonts count="49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8"/>
      <name val="微软雅黑"/>
      <family val="2"/>
      <charset val="134"/>
    </font>
    <font>
      <b/>
      <u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b/>
      <sz val="12"/>
      <color indexed="10"/>
      <name val="微软雅黑"/>
      <family val="2"/>
      <charset val="134"/>
    </font>
    <font>
      <sz val="12"/>
      <color indexed="10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indexed="9"/>
      <name val="Arial"/>
      <family val="2"/>
    </font>
    <font>
      <b/>
      <sz val="14"/>
      <color rgb="FFFF0000"/>
      <name val="微软雅黑"/>
      <family val="2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6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" fillId="0" borderId="0"/>
    <xf numFmtId="0" fontId="5" fillId="0" borderId="0"/>
  </cellStyleXfs>
  <cellXfs count="172">
    <xf numFmtId="0" fontId="0" fillId="0" borderId="0" xfId="0"/>
    <xf numFmtId="0" fontId="29" fillId="0" borderId="0" xfId="0" applyFont="1"/>
    <xf numFmtId="0" fontId="29" fillId="0" borderId="0" xfId="0" applyFont="1" applyAlignment="1">
      <alignment horizontal="right"/>
    </xf>
    <xf numFmtId="0" fontId="29" fillId="0" borderId="0" xfId="0" applyFont="1" applyAlignment="1">
      <alignment horizontal="right" wrapText="1"/>
    </xf>
    <xf numFmtId="0" fontId="30" fillId="25" borderId="11" xfId="0" applyFont="1" applyFill="1" applyBorder="1" applyAlignment="1">
      <alignment horizontal="center" vertical="center"/>
    </xf>
    <xf numFmtId="0" fontId="30" fillId="25" borderId="1" xfId="0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" xfId="0" applyFont="1" applyBorder="1" applyAlignment="1">
      <alignment wrapText="1"/>
    </xf>
    <xf numFmtId="0" fontId="29" fillId="0" borderId="0" xfId="0" applyFont="1" applyAlignment="1">
      <alignment wrapText="1"/>
    </xf>
    <xf numFmtId="0" fontId="30" fillId="26" borderId="1" xfId="0" applyFont="1" applyFill="1" applyBorder="1" applyAlignment="1">
      <alignment horizontal="center" vertical="center" wrapText="1"/>
    </xf>
    <xf numFmtId="177" fontId="30" fillId="26" borderId="1" xfId="0" applyNumberFormat="1" applyFont="1" applyFill="1" applyBorder="1" applyAlignment="1">
      <alignment horizontal="center" vertical="center" wrapText="1"/>
    </xf>
    <xf numFmtId="177" fontId="30" fillId="26" borderId="11" xfId="0" applyNumberFormat="1" applyFont="1" applyFill="1" applyBorder="1" applyAlignment="1">
      <alignment horizontal="center" vertical="center" wrapText="1"/>
    </xf>
    <xf numFmtId="177" fontId="30" fillId="26" borderId="1" xfId="0" applyNumberFormat="1" applyFont="1" applyFill="1" applyBorder="1" applyAlignment="1">
      <alignment horizontal="right" vertical="center" wrapText="1"/>
    </xf>
    <xf numFmtId="0" fontId="31" fillId="27" borderId="12" xfId="0" applyFont="1" applyFill="1" applyBorder="1" applyAlignment="1">
      <alignment horizontal="center" vertical="center"/>
    </xf>
    <xf numFmtId="0" fontId="31" fillId="27" borderId="0" xfId="0" applyFont="1" applyFill="1" applyAlignment="1">
      <alignment horizontal="left"/>
    </xf>
    <xf numFmtId="177" fontId="29" fillId="27" borderId="0" xfId="0" applyNumberFormat="1" applyFont="1" applyFill="1" applyAlignment="1">
      <alignment horizontal="right" vertical="center"/>
    </xf>
    <xf numFmtId="49" fontId="32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right" vertical="center"/>
    </xf>
    <xf numFmtId="0" fontId="29" fillId="0" borderId="1" xfId="0" applyFont="1" applyBorder="1" applyAlignment="1">
      <alignment horizontal="right" vertical="center" wrapText="1"/>
    </xf>
    <xf numFmtId="0" fontId="32" fillId="0" borderId="1" xfId="34" applyFont="1" applyBorder="1" applyAlignment="1">
      <alignment horizontal="left" vertical="center"/>
    </xf>
    <xf numFmtId="49" fontId="29" fillId="0" borderId="1" xfId="34" applyNumberFormat="1" applyFont="1" applyBorder="1" applyAlignment="1">
      <alignment horizontal="center" vertical="center"/>
    </xf>
    <xf numFmtId="0" fontId="29" fillId="0" borderId="1" xfId="34" applyFont="1" applyBorder="1" applyAlignment="1">
      <alignment horizontal="right" vertical="center"/>
    </xf>
    <xf numFmtId="43" fontId="29" fillId="28" borderId="1" xfId="63" applyFont="1" applyFill="1" applyBorder="1" applyAlignment="1">
      <alignment horizontal="right" vertical="center" wrapText="1"/>
    </xf>
    <xf numFmtId="0" fontId="31" fillId="27" borderId="12" xfId="34" applyFont="1" applyFill="1" applyBorder="1" applyAlignment="1">
      <alignment horizontal="center" vertical="center"/>
    </xf>
    <xf numFmtId="0" fontId="31" fillId="27" borderId="0" xfId="34" applyFont="1" applyFill="1" applyAlignment="1">
      <alignment horizontal="left"/>
    </xf>
    <xf numFmtId="177" fontId="29" fillId="27" borderId="0" xfId="34" applyNumberFormat="1" applyFont="1" applyFill="1" applyAlignment="1">
      <alignment horizontal="right" vertical="center"/>
    </xf>
    <xf numFmtId="0" fontId="29" fillId="28" borderId="1" xfId="34" applyFont="1" applyFill="1" applyBorder="1" applyAlignment="1">
      <alignment horizontal="right" vertical="center"/>
    </xf>
    <xf numFmtId="0" fontId="32" fillId="28" borderId="1" xfId="34" applyFont="1" applyFill="1" applyBorder="1" applyAlignment="1">
      <alignment horizontal="left" vertical="center"/>
    </xf>
    <xf numFmtId="0" fontId="29" fillId="28" borderId="1" xfId="34" applyFont="1" applyFill="1" applyBorder="1" applyAlignment="1">
      <alignment horizontal="left" vertical="center"/>
    </xf>
    <xf numFmtId="0" fontId="34" fillId="27" borderId="0" xfId="0" applyFont="1" applyFill="1" applyAlignment="1">
      <alignment horizontal="left"/>
    </xf>
    <xf numFmtId="177" fontId="35" fillId="27" borderId="0" xfId="0" applyNumberFormat="1" applyFont="1" applyFill="1" applyAlignment="1">
      <alignment horizontal="right" vertical="center"/>
    </xf>
    <xf numFmtId="0" fontId="32" fillId="28" borderId="1" xfId="0" applyFont="1" applyFill="1" applyBorder="1" applyAlignment="1">
      <alignment horizontal="left" vertical="center"/>
    </xf>
    <xf numFmtId="0" fontId="29" fillId="28" borderId="1" xfId="0" applyFont="1" applyFill="1" applyBorder="1" applyAlignment="1">
      <alignment horizontal="left" wrapText="1"/>
    </xf>
    <xf numFmtId="0" fontId="29" fillId="28" borderId="1" xfId="0" applyFont="1" applyFill="1" applyBorder="1" applyAlignment="1">
      <alignment horizontal="right" vertical="center"/>
    </xf>
    <xf numFmtId="0" fontId="29" fillId="28" borderId="1" xfId="0" applyFont="1" applyFill="1" applyBorder="1" applyAlignment="1">
      <alignment horizontal="left"/>
    </xf>
    <xf numFmtId="49" fontId="32" fillId="28" borderId="1" xfId="0" applyNumberFormat="1" applyFont="1" applyFill="1" applyBorder="1" applyAlignment="1">
      <alignment horizontal="center" vertical="center"/>
    </xf>
    <xf numFmtId="0" fontId="29" fillId="28" borderId="1" xfId="0" applyFont="1" applyFill="1" applyBorder="1"/>
    <xf numFmtId="0" fontId="36" fillId="27" borderId="12" xfId="0" applyFont="1" applyFill="1" applyBorder="1" applyAlignment="1">
      <alignment horizontal="center" vertical="center"/>
    </xf>
    <xf numFmtId="0" fontId="29" fillId="28" borderId="1" xfId="0" applyFont="1" applyFill="1" applyBorder="1" applyAlignment="1">
      <alignment horizontal="left" vertical="center"/>
    </xf>
    <xf numFmtId="43" fontId="31" fillId="27" borderId="0" xfId="0" applyNumberFormat="1" applyFont="1" applyFill="1" applyAlignment="1">
      <alignment horizontal="left"/>
    </xf>
    <xf numFmtId="0" fontId="29" fillId="0" borderId="0" xfId="0" applyFont="1" applyAlignment="1">
      <alignment horizontal="center" wrapText="1"/>
    </xf>
    <xf numFmtId="0" fontId="40" fillId="0" borderId="0" xfId="0" applyFont="1" applyAlignment="1">
      <alignment horizontal="right" wrapText="1"/>
    </xf>
    <xf numFmtId="43" fontId="40" fillId="0" borderId="0" xfId="62" applyNumberFormat="1" applyFont="1"/>
    <xf numFmtId="49" fontId="29" fillId="28" borderId="11" xfId="34" applyNumberFormat="1" applyFont="1" applyFill="1" applyBorder="1" applyAlignment="1">
      <alignment horizontal="center" vertical="center"/>
    </xf>
    <xf numFmtId="0" fontId="29" fillId="28" borderId="13" xfId="34" applyFont="1" applyFill="1" applyBorder="1" applyAlignment="1">
      <alignment horizontal="left" vertical="center"/>
    </xf>
    <xf numFmtId="0" fontId="32" fillId="28" borderId="14" xfId="0" applyFont="1" applyFill="1" applyBorder="1" applyAlignment="1">
      <alignment horizontal="left" vertical="center"/>
    </xf>
    <xf numFmtId="181" fontId="31" fillId="27" borderId="0" xfId="0" applyNumberFormat="1" applyFont="1" applyFill="1" applyAlignment="1">
      <alignment horizontal="left"/>
    </xf>
    <xf numFmtId="0" fontId="41" fillId="0" borderId="0" xfId="0" applyFont="1"/>
    <xf numFmtId="49" fontId="42" fillId="0" borderId="1" xfId="0" applyNumberFormat="1" applyFont="1" applyBorder="1" applyAlignment="1">
      <alignment horizontal="center" vertical="center"/>
    </xf>
    <xf numFmtId="0" fontId="45" fillId="0" borderId="0" xfId="0" applyFont="1"/>
    <xf numFmtId="0" fontId="45" fillId="0" borderId="0" xfId="0" applyFont="1" applyAlignment="1">
      <alignment horizontal="left" wrapText="1"/>
    </xf>
    <xf numFmtId="0" fontId="29" fillId="0" borderId="1" xfId="0" applyFont="1" applyBorder="1" applyAlignment="1">
      <alignment horizontal="left"/>
    </xf>
    <xf numFmtId="0" fontId="29" fillId="0" borderId="1" xfId="0" applyFont="1" applyBorder="1" applyAlignment="1">
      <alignment vertical="center"/>
    </xf>
    <xf numFmtId="2" fontId="29" fillId="0" borderId="1" xfId="64" applyNumberFormat="1" applyFont="1" applyBorder="1" applyAlignment="1">
      <alignment horizontal="left" wrapText="1" shrinkToFit="1"/>
    </xf>
    <xf numFmtId="0" fontId="29" fillId="0" borderId="1" xfId="64" applyFont="1" applyBorder="1" applyAlignment="1">
      <alignment horizontal="left" wrapText="1"/>
    </xf>
    <xf numFmtId="43" fontId="29" fillId="0" borderId="1" xfId="63" applyFont="1" applyBorder="1" applyAlignment="1">
      <alignment horizontal="right" vertical="center" wrapText="1"/>
    </xf>
    <xf numFmtId="0" fontId="29" fillId="0" borderId="1" xfId="64" applyFont="1" applyBorder="1" applyAlignment="1">
      <alignment horizontal="justify" vertical="center" wrapText="1"/>
    </xf>
    <xf numFmtId="0" fontId="31" fillId="32" borderId="1" xfId="34" applyFont="1" applyFill="1" applyBorder="1" applyAlignment="1">
      <alignment horizontal="center" vertical="center"/>
    </xf>
    <xf numFmtId="2" fontId="29" fillId="0" borderId="1" xfId="64" applyNumberFormat="1" applyFont="1" applyBorder="1" applyAlignment="1">
      <alignment horizontal="left" vertical="center" wrapText="1" shrinkToFit="1"/>
    </xf>
    <xf numFmtId="0" fontId="29" fillId="0" borderId="1" xfId="64" applyFont="1" applyBorder="1" applyAlignment="1">
      <alignment horizontal="right" vertical="center" wrapText="1" shrinkToFit="1"/>
    </xf>
    <xf numFmtId="0" fontId="29" fillId="0" borderId="1" xfId="64" applyFont="1" applyBorder="1" applyAlignment="1">
      <alignment horizontal="left" vertical="center" wrapText="1"/>
    </xf>
    <xf numFmtId="0" fontId="29" fillId="0" borderId="1" xfId="34" applyFont="1" applyBorder="1" applyAlignment="1">
      <alignment horizontal="left"/>
    </xf>
    <xf numFmtId="0" fontId="30" fillId="25" borderId="1" xfId="0" applyFont="1" applyFill="1" applyBorder="1" applyAlignment="1">
      <alignment horizontal="center" vertical="center" wrapText="1"/>
    </xf>
    <xf numFmtId="0" fontId="29" fillId="0" borderId="1" xfId="64" applyFont="1" applyBorder="1" applyAlignment="1" applyProtection="1">
      <alignment horizontal="left" vertical="center" wrapText="1" shrinkToFit="1"/>
      <protection hidden="1"/>
    </xf>
    <xf numFmtId="0" fontId="42" fillId="28" borderId="1" xfId="0" applyFont="1" applyFill="1" applyBorder="1" applyAlignment="1">
      <alignment horizontal="left" vertical="center"/>
    </xf>
    <xf numFmtId="0" fontId="41" fillId="28" borderId="1" xfId="0" applyFont="1" applyFill="1" applyBorder="1" applyAlignment="1">
      <alignment horizontal="right" vertical="center"/>
    </xf>
    <xf numFmtId="0" fontId="0" fillId="0" borderId="1" xfId="0" applyBorder="1"/>
    <xf numFmtId="0" fontId="46" fillId="0" borderId="1" xfId="0" applyFont="1" applyBorder="1"/>
    <xf numFmtId="177" fontId="47" fillId="33" borderId="1" xfId="0" applyNumberFormat="1" applyFont="1" applyFill="1" applyBorder="1" applyAlignment="1">
      <alignment horizontal="left" vertical="center" wrapText="1"/>
    </xf>
    <xf numFmtId="0" fontId="43" fillId="28" borderId="1" xfId="0" applyFont="1" applyFill="1" applyBorder="1" applyAlignment="1">
      <alignment vertical="center" wrapText="1"/>
    </xf>
    <xf numFmtId="39" fontId="41" fillId="28" borderId="1" xfId="62" applyNumberFormat="1" applyFont="1" applyFill="1" applyBorder="1" applyAlignment="1">
      <alignment horizontal="right" vertical="center"/>
    </xf>
    <xf numFmtId="0" fontId="41" fillId="28" borderId="1" xfId="0" applyFont="1" applyFill="1" applyBorder="1" applyAlignment="1">
      <alignment vertical="center" wrapText="1"/>
    </xf>
    <xf numFmtId="2" fontId="29" fillId="28" borderId="1" xfId="64" applyNumberFormat="1" applyFont="1" applyFill="1" applyBorder="1" applyAlignment="1">
      <alignment horizontal="left" wrapText="1" shrinkToFit="1"/>
    </xf>
    <xf numFmtId="49" fontId="29" fillId="28" borderId="1" xfId="34" applyNumberFormat="1" applyFont="1" applyFill="1" applyBorder="1" applyAlignment="1">
      <alignment horizontal="center" vertical="center"/>
    </xf>
    <xf numFmtId="39" fontId="41" fillId="28" borderId="1" xfId="62" applyNumberFormat="1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43" fontId="40" fillId="0" borderId="0" xfId="62" applyNumberFormat="1" applyFont="1" applyAlignment="1">
      <alignment vertical="center"/>
    </xf>
    <xf numFmtId="0" fontId="29" fillId="0" borderId="0" xfId="0" applyFont="1" applyAlignment="1">
      <alignment vertical="center" wrapText="1"/>
    </xf>
    <xf numFmtId="0" fontId="31" fillId="27" borderId="0" xfId="0" applyFont="1" applyFill="1" applyAlignment="1">
      <alignment horizontal="left" vertical="center"/>
    </xf>
    <xf numFmtId="0" fontId="29" fillId="31" borderId="1" xfId="64" applyFont="1" applyFill="1" applyBorder="1" applyAlignment="1" applyProtection="1">
      <alignment horizontal="left" vertical="center" wrapText="1" shrinkToFit="1"/>
      <protection hidden="1"/>
    </xf>
    <xf numFmtId="0" fontId="31" fillId="27" borderId="0" xfId="34" applyFont="1" applyFill="1" applyAlignment="1">
      <alignment horizontal="left" vertical="center"/>
    </xf>
    <xf numFmtId="0" fontId="29" fillId="28" borderId="1" xfId="0" applyFont="1" applyFill="1" applyBorder="1" applyAlignment="1">
      <alignment vertical="center"/>
    </xf>
    <xf numFmtId="0" fontId="34" fillId="27" borderId="0" xfId="0" applyFont="1" applyFill="1" applyAlignment="1">
      <alignment horizontal="left" vertical="center"/>
    </xf>
    <xf numFmtId="180" fontId="31" fillId="27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0" fontId="29" fillId="0" borderId="0" xfId="0" applyFont="1" applyAlignment="1">
      <alignment horizontal="right"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left" vertical="center" wrapText="1"/>
    </xf>
    <xf numFmtId="0" fontId="29" fillId="31" borderId="1" xfId="64" applyFont="1" applyFill="1" applyBorder="1" applyAlignment="1">
      <alignment horizontal="right" vertical="center" wrapText="1" shrinkToFit="1"/>
    </xf>
    <xf numFmtId="0" fontId="48" fillId="0" borderId="1" xfId="0" applyFont="1" applyBorder="1" applyAlignment="1">
      <alignment horizontal="right" wrapText="1"/>
    </xf>
    <xf numFmtId="43" fontId="48" fillId="0" borderId="1" xfId="62" applyNumberFormat="1" applyFont="1" applyBorder="1"/>
    <xf numFmtId="0" fontId="29" fillId="27" borderId="12" xfId="0" applyFont="1" applyFill="1" applyBorder="1"/>
    <xf numFmtId="0" fontId="29" fillId="27" borderId="12" xfId="34" applyFont="1" applyFill="1" applyBorder="1" applyAlignment="1"/>
    <xf numFmtId="0" fontId="35" fillId="27" borderId="12" xfId="0" applyFont="1" applyFill="1" applyBorder="1"/>
    <xf numFmtId="43" fontId="29" fillId="28" borderId="14" xfId="63" applyFont="1" applyFill="1" applyBorder="1" applyAlignment="1">
      <alignment horizontal="right" vertical="center" wrapText="1"/>
    </xf>
    <xf numFmtId="179" fontId="37" fillId="0" borderId="1" xfId="0" applyNumberFormat="1" applyFont="1" applyBorder="1" applyAlignment="1">
      <alignment horizontal="right"/>
    </xf>
    <xf numFmtId="43" fontId="29" fillId="0" borderId="1" xfId="0" applyNumberFormat="1" applyFont="1" applyBorder="1" applyAlignment="1">
      <alignment vertical="center"/>
    </xf>
    <xf numFmtId="179" fontId="29" fillId="0" borderId="1" xfId="0" applyNumberFormat="1" applyFont="1" applyBorder="1" applyAlignment="1">
      <alignment vertical="center"/>
    </xf>
    <xf numFmtId="0" fontId="33" fillId="28" borderId="1" xfId="0" applyFont="1" applyFill="1" applyBorder="1" applyAlignment="1">
      <alignment vertical="center" wrapText="1"/>
    </xf>
    <xf numFmtId="0" fontId="29" fillId="28" borderId="1" xfId="64" applyFont="1" applyFill="1" applyBorder="1" applyAlignment="1" applyProtection="1">
      <alignment horizontal="left" vertical="center" wrapText="1" shrinkToFit="1"/>
      <protection hidden="1"/>
    </xf>
    <xf numFmtId="0" fontId="29" fillId="28" borderId="1" xfId="64" applyFont="1" applyFill="1" applyBorder="1" applyAlignment="1">
      <alignment horizontal="left" wrapText="1"/>
    </xf>
    <xf numFmtId="0" fontId="29" fillId="28" borderId="1" xfId="64" applyFont="1" applyFill="1" applyBorder="1" applyAlignment="1">
      <alignment horizontal="right" vertical="center" wrapText="1" shrinkToFit="1"/>
    </xf>
    <xf numFmtId="0" fontId="29" fillId="28" borderId="1" xfId="0" applyFont="1" applyFill="1" applyBorder="1" applyAlignment="1">
      <alignment horizontal="right" vertical="center" wrapText="1"/>
    </xf>
    <xf numFmtId="0" fontId="32" fillId="24" borderId="0" xfId="0" applyFont="1" applyFill="1" applyAlignment="1">
      <alignment vertical="center" wrapText="1"/>
    </xf>
    <xf numFmtId="0" fontId="33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/>
    </xf>
    <xf numFmtId="0" fontId="29" fillId="0" borderId="0" xfId="0" applyFont="1" applyAlignment="1">
      <alignment horizontal="center"/>
    </xf>
    <xf numFmtId="0" fontId="43" fillId="35" borderId="13" xfId="0" applyFont="1" applyFill="1" applyBorder="1" applyAlignment="1">
      <alignment vertical="center" wrapText="1"/>
    </xf>
    <xf numFmtId="0" fontId="42" fillId="35" borderId="13" xfId="0" applyFont="1" applyFill="1" applyBorder="1" applyAlignment="1">
      <alignment horizontal="left" vertical="center"/>
    </xf>
    <xf numFmtId="39" fontId="41" fillId="35" borderId="11" xfId="62" applyNumberFormat="1" applyFont="1" applyFill="1" applyBorder="1" applyAlignment="1">
      <alignment horizontal="right" vertical="center"/>
    </xf>
    <xf numFmtId="0" fontId="41" fillId="35" borderId="13" xfId="0" applyFont="1" applyFill="1" applyBorder="1" applyAlignment="1">
      <alignment horizontal="right" vertical="center"/>
    </xf>
    <xf numFmtId="0" fontId="41" fillId="35" borderId="13" xfId="0" applyFont="1" applyFill="1" applyBorder="1" applyAlignment="1">
      <alignment vertical="center" wrapText="1"/>
    </xf>
    <xf numFmtId="43" fontId="29" fillId="35" borderId="14" xfId="63" applyFont="1" applyFill="1" applyBorder="1" applyAlignment="1">
      <alignment horizontal="right" vertical="center" wrapText="1"/>
    </xf>
    <xf numFmtId="43" fontId="29" fillId="35" borderId="1" xfId="63" applyFont="1" applyFill="1" applyBorder="1" applyAlignment="1">
      <alignment horizontal="right" vertical="center" wrapText="1"/>
    </xf>
    <xf numFmtId="0" fontId="0" fillId="35" borderId="0" xfId="0" applyFill="1"/>
    <xf numFmtId="0" fontId="41" fillId="35" borderId="0" xfId="0" applyFont="1" applyFill="1"/>
    <xf numFmtId="49" fontId="42" fillId="35" borderId="1" xfId="0" applyNumberFormat="1" applyFont="1" applyFill="1" applyBorder="1" applyAlignment="1">
      <alignment horizontal="center" vertical="center"/>
    </xf>
    <xf numFmtId="49" fontId="32" fillId="35" borderId="1" xfId="0" applyNumberFormat="1" applyFont="1" applyFill="1" applyBorder="1" applyAlignment="1">
      <alignment horizontal="center" vertical="center"/>
    </xf>
    <xf numFmtId="0" fontId="33" fillId="35" borderId="1" xfId="0" applyFont="1" applyFill="1" applyBorder="1" applyAlignment="1">
      <alignment vertical="center" wrapText="1"/>
    </xf>
    <xf numFmtId="2" fontId="29" fillId="35" borderId="1" xfId="64" applyNumberFormat="1" applyFont="1" applyFill="1" applyBorder="1" applyAlignment="1">
      <alignment horizontal="left" wrapText="1" shrinkToFit="1"/>
    </xf>
    <xf numFmtId="0" fontId="29" fillId="35" borderId="1" xfId="64" applyFont="1" applyFill="1" applyBorder="1" applyAlignment="1" applyProtection="1">
      <alignment horizontal="left" vertical="center" wrapText="1" shrinkToFit="1"/>
      <protection hidden="1"/>
    </xf>
    <xf numFmtId="0" fontId="29" fillId="35" borderId="11" xfId="64" applyFont="1" applyFill="1" applyBorder="1" applyAlignment="1">
      <alignment horizontal="left" wrapText="1"/>
    </xf>
    <xf numFmtId="0" fontId="29" fillId="35" borderId="13" xfId="64" applyFont="1" applyFill="1" applyBorder="1" applyAlignment="1">
      <alignment horizontal="right" vertical="center" wrapText="1" shrinkToFit="1"/>
    </xf>
    <xf numFmtId="0" fontId="29" fillId="35" borderId="13" xfId="0" applyFont="1" applyFill="1" applyBorder="1" applyAlignment="1">
      <alignment horizontal="right" vertical="center" wrapText="1"/>
    </xf>
    <xf numFmtId="49" fontId="29" fillId="35" borderId="1" xfId="34" applyNumberFormat="1" applyFont="1" applyFill="1" applyBorder="1" applyAlignment="1">
      <alignment horizontal="center" vertical="center"/>
    </xf>
    <xf numFmtId="0" fontId="32" fillId="35" borderId="1" xfId="34" applyFont="1" applyFill="1" applyBorder="1" applyAlignment="1">
      <alignment horizontal="left" vertical="center"/>
    </xf>
    <xf numFmtId="0" fontId="29" fillId="35" borderId="1" xfId="34" applyFont="1" applyFill="1" applyBorder="1" applyAlignment="1">
      <alignment horizontal="left" vertical="center"/>
    </xf>
    <xf numFmtId="0" fontId="29" fillId="35" borderId="1" xfId="34" applyFont="1" applyFill="1" applyBorder="1" applyAlignment="1">
      <alignment horizontal="right" vertical="center"/>
    </xf>
    <xf numFmtId="0" fontId="29" fillId="35" borderId="1" xfId="0" applyFont="1" applyFill="1" applyBorder="1" applyAlignment="1">
      <alignment horizontal="right"/>
    </xf>
    <xf numFmtId="0" fontId="29" fillId="35" borderId="0" xfId="0" applyFont="1" applyFill="1"/>
    <xf numFmtId="0" fontId="29" fillId="35" borderId="1" xfId="0" applyFont="1" applyFill="1" applyBorder="1" applyAlignment="1">
      <alignment horizontal="left" vertical="center"/>
    </xf>
    <xf numFmtId="0" fontId="32" fillId="35" borderId="1" xfId="0" applyFont="1" applyFill="1" applyBorder="1" applyAlignment="1">
      <alignment horizontal="left" vertical="center"/>
    </xf>
    <xf numFmtId="0" fontId="29" fillId="35" borderId="1" xfId="0" applyFont="1" applyFill="1" applyBorder="1" applyAlignment="1">
      <alignment horizontal="right" vertical="center"/>
    </xf>
    <xf numFmtId="0" fontId="41" fillId="35" borderId="1" xfId="0" applyFont="1" applyFill="1" applyBorder="1" applyAlignment="1">
      <alignment horizontal="left" vertical="center"/>
    </xf>
    <xf numFmtId="0" fontId="42" fillId="35" borderId="1" xfId="0" applyFont="1" applyFill="1" applyBorder="1" applyAlignment="1">
      <alignment horizontal="left" vertical="center"/>
    </xf>
    <xf numFmtId="0" fontId="41" fillId="35" borderId="1" xfId="0" applyFont="1" applyFill="1" applyBorder="1" applyAlignment="1">
      <alignment horizontal="right" vertical="center"/>
    </xf>
    <xf numFmtId="0" fontId="29" fillId="0" borderId="0" xfId="0" applyFont="1" applyAlignment="1">
      <alignment horizontal="center"/>
    </xf>
    <xf numFmtId="178" fontId="31" fillId="27" borderId="13" xfId="0" applyNumberFormat="1" applyFont="1" applyFill="1" applyBorder="1" applyAlignment="1">
      <alignment horizontal="center"/>
    </xf>
    <xf numFmtId="178" fontId="31" fillId="27" borderId="14" xfId="0" applyNumberFormat="1" applyFont="1" applyFill="1" applyBorder="1" applyAlignment="1">
      <alignment horizontal="center"/>
    </xf>
    <xf numFmtId="0" fontId="29" fillId="0" borderId="11" xfId="0" applyFont="1" applyBorder="1" applyAlignment="1">
      <alignment horizontal="right"/>
    </xf>
    <xf numFmtId="0" fontId="29" fillId="0" borderId="13" xfId="0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3" fillId="0" borderId="15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right"/>
    </xf>
    <xf numFmtId="178" fontId="31" fillId="27" borderId="20" xfId="0" applyNumberFormat="1" applyFont="1" applyFill="1" applyBorder="1" applyAlignment="1">
      <alignment horizontal="center"/>
    </xf>
    <xf numFmtId="0" fontId="29" fillId="0" borderId="11" xfId="34" applyFont="1" applyBorder="1" applyAlignment="1">
      <alignment horizontal="right"/>
    </xf>
    <xf numFmtId="0" fontId="29" fillId="0" borderId="13" xfId="34" applyFont="1" applyBorder="1" applyAlignment="1">
      <alignment horizontal="right"/>
    </xf>
    <xf numFmtId="0" fontId="0" fillId="0" borderId="1" xfId="0" applyBorder="1" applyAlignment="1">
      <alignment horizontal="center"/>
    </xf>
    <xf numFmtId="0" fontId="29" fillId="0" borderId="17" xfId="0" applyFont="1" applyBorder="1" applyAlignment="1">
      <alignment horizontal="right"/>
    </xf>
    <xf numFmtId="0" fontId="29" fillId="0" borderId="18" xfId="0" applyFont="1" applyBorder="1" applyAlignment="1">
      <alignment horizontal="right"/>
    </xf>
    <xf numFmtId="0" fontId="31" fillId="29" borderId="11" xfId="0" applyFont="1" applyFill="1" applyBorder="1" applyAlignment="1">
      <alignment horizontal="center" vertical="center"/>
    </xf>
    <xf numFmtId="0" fontId="31" fillId="29" borderId="13" xfId="0" applyFont="1" applyFill="1" applyBorder="1" applyAlignment="1">
      <alignment horizontal="center" vertical="center"/>
    </xf>
    <xf numFmtId="0" fontId="0" fillId="35" borderId="1" xfId="0" applyFill="1" applyBorder="1" applyAlignment="1">
      <alignment horizontal="center"/>
    </xf>
    <xf numFmtId="0" fontId="30" fillId="30" borderId="1" xfId="0" applyFont="1" applyFill="1" applyBorder="1" applyAlignment="1">
      <alignment horizontal="center" vertical="center"/>
    </xf>
    <xf numFmtId="0" fontId="0" fillId="34" borderId="11" xfId="0" applyFill="1" applyBorder="1" applyAlignment="1">
      <alignment horizontal="center"/>
    </xf>
    <xf numFmtId="0" fontId="0" fillId="34" borderId="13" xfId="0" applyFill="1" applyBorder="1" applyAlignment="1">
      <alignment horizontal="center"/>
    </xf>
    <xf numFmtId="0" fontId="0" fillId="34" borderId="14" xfId="0" applyFill="1" applyBorder="1" applyAlignment="1">
      <alignment horizontal="center"/>
    </xf>
    <xf numFmtId="178" fontId="31" fillId="27" borderId="18" xfId="0" applyNumberFormat="1" applyFont="1" applyFill="1" applyBorder="1" applyAlignment="1">
      <alignment horizontal="center"/>
    </xf>
    <xf numFmtId="178" fontId="31" fillId="27" borderId="19" xfId="0" applyNumberFormat="1" applyFont="1" applyFill="1" applyBorder="1" applyAlignment="1">
      <alignment horizontal="center"/>
    </xf>
    <xf numFmtId="0" fontId="29" fillId="28" borderId="11" xfId="0" applyFont="1" applyFill="1" applyBorder="1" applyAlignment="1">
      <alignment horizontal="right"/>
    </xf>
    <xf numFmtId="0" fontId="29" fillId="28" borderId="13" xfId="0" applyFont="1" applyFill="1" applyBorder="1" applyAlignment="1">
      <alignment horizontal="right"/>
    </xf>
    <xf numFmtId="0" fontId="29" fillId="27" borderId="22" xfId="0" applyFont="1" applyFill="1" applyBorder="1" applyAlignment="1">
      <alignment horizontal="center"/>
    </xf>
    <xf numFmtId="0" fontId="29" fillId="27" borderId="20" xfId="0" applyFont="1" applyFill="1" applyBorder="1" applyAlignment="1">
      <alignment horizontal="center"/>
    </xf>
    <xf numFmtId="0" fontId="29" fillId="27" borderId="21" xfId="0" applyFont="1" applyFill="1" applyBorder="1" applyAlignment="1">
      <alignment horizontal="center"/>
    </xf>
  </cellXfs>
  <cellStyles count="66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" xfId="65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_Sheet1" xfId="64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3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61</xdr:row>
      <xdr:rowOff>257175</xdr:rowOff>
    </xdr:from>
    <xdr:to>
      <xdr:col>4</xdr:col>
      <xdr:colOff>19050</xdr:colOff>
      <xdr:row>61</xdr:row>
      <xdr:rowOff>257175</xdr:rowOff>
    </xdr:to>
    <xdr:sp macro="" textlink="">
      <xdr:nvSpPr>
        <xdr:cNvPr id="4" name="Line 3">
          <a:extLst>
            <a:ext uri="{FF2B5EF4-FFF2-40B4-BE49-F238E27FC236}">
              <a16:creationId xmlns="" xmlns:a16="http://schemas.microsoft.com/office/drawing/2014/main" id="{FA7F4109-C1C7-4560-BE80-BEF18641003A}"/>
            </a:ext>
          </a:extLst>
        </xdr:cNvPr>
        <xdr:cNvSpPr>
          <a:spLocks noChangeShapeType="1"/>
        </xdr:cNvSpPr>
      </xdr:nvSpPr>
      <xdr:spPr bwMode="auto">
        <a:xfrm>
          <a:off x="10290810" y="1481899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0"/>
  <sheetViews>
    <sheetView tabSelected="1" topLeftCell="A46" zoomScale="70" zoomScaleNormal="70" workbookViewId="0">
      <selection activeCell="I90" sqref="I90"/>
    </sheetView>
  </sheetViews>
  <sheetFormatPr defaultColWidth="9" defaultRowHeight="14.25"/>
  <cols>
    <col min="1" max="1" width="8" bestFit="1" customWidth="1"/>
    <col min="2" max="2" width="32.375" customWidth="1"/>
    <col min="3" max="3" width="17" bestFit="1" customWidth="1"/>
    <col min="4" max="4" width="22.875" customWidth="1"/>
    <col min="8" max="8" width="10.875" bestFit="1" customWidth="1"/>
    <col min="9" max="9" width="14.375" bestFit="1" customWidth="1"/>
    <col min="10" max="10" width="10.875" bestFit="1" customWidth="1"/>
    <col min="11" max="11" width="61.375" bestFit="1" customWidth="1"/>
  </cols>
  <sheetData>
    <row r="1" spans="1:9">
      <c r="D1" s="86"/>
      <c r="F1" s="86"/>
    </row>
    <row r="2" spans="1:9" ht="17.25">
      <c r="A2" s="139" t="s">
        <v>133</v>
      </c>
      <c r="B2" s="139"/>
      <c r="C2" s="139"/>
      <c r="D2" s="139"/>
      <c r="F2" s="77"/>
      <c r="G2" s="2"/>
      <c r="H2" s="2"/>
      <c r="I2" s="2"/>
    </row>
    <row r="3" spans="1:9" ht="34.5">
      <c r="A3" s="109"/>
      <c r="B3" s="3" t="s">
        <v>9</v>
      </c>
      <c r="C3" s="106" t="s">
        <v>33</v>
      </c>
      <c r="D3" s="77"/>
      <c r="E3" s="1"/>
      <c r="F3" s="87"/>
      <c r="G3" s="2"/>
      <c r="H3" s="2"/>
      <c r="I3" s="2"/>
    </row>
    <row r="4" spans="1:9" ht="36">
      <c r="A4" s="4" t="s">
        <v>10</v>
      </c>
      <c r="B4" s="5" t="s">
        <v>11</v>
      </c>
      <c r="C4" s="64" t="s">
        <v>135</v>
      </c>
      <c r="D4" s="1"/>
      <c r="E4" s="88"/>
      <c r="F4" s="2"/>
      <c r="G4" s="2"/>
      <c r="H4" s="2"/>
    </row>
    <row r="5" spans="1:9" ht="34.5">
      <c r="A5" s="6">
        <v>1</v>
      </c>
      <c r="B5" s="7" t="s">
        <v>0</v>
      </c>
      <c r="C5" s="99">
        <f>I29</f>
        <v>4750</v>
      </c>
      <c r="D5" s="1"/>
      <c r="E5" s="89"/>
      <c r="F5" s="2"/>
      <c r="G5" s="2"/>
      <c r="H5" s="2"/>
    </row>
    <row r="6" spans="1:9" ht="17.25">
      <c r="A6" s="6">
        <v>2</v>
      </c>
      <c r="B6" s="7" t="s">
        <v>64</v>
      </c>
      <c r="C6" s="99">
        <f>I50</f>
        <v>55854</v>
      </c>
      <c r="D6" s="1"/>
      <c r="E6" s="89"/>
      <c r="F6" s="2"/>
      <c r="G6" s="2"/>
      <c r="H6" s="2"/>
    </row>
    <row r="7" spans="1:9" ht="34.5">
      <c r="A7" s="6">
        <v>3</v>
      </c>
      <c r="B7" s="7" t="s">
        <v>1</v>
      </c>
      <c r="C7" s="99">
        <f>I53</f>
        <v>400</v>
      </c>
      <c r="D7" s="1"/>
      <c r="E7" s="89"/>
      <c r="F7" s="2"/>
      <c r="G7" s="2"/>
      <c r="H7" s="2"/>
    </row>
    <row r="8" spans="1:9" ht="17.25">
      <c r="A8" s="6">
        <v>4</v>
      </c>
      <c r="B8" s="7" t="s">
        <v>2</v>
      </c>
      <c r="C8" s="99">
        <f>I56</f>
        <v>0</v>
      </c>
      <c r="D8" s="1"/>
      <c r="E8" s="89"/>
      <c r="F8" s="2"/>
      <c r="G8" s="2"/>
      <c r="H8" s="2"/>
    </row>
    <row r="9" spans="1:9" ht="51.75">
      <c r="A9" s="6">
        <v>5</v>
      </c>
      <c r="B9" s="7" t="s">
        <v>12</v>
      </c>
      <c r="C9" s="99">
        <f>I59</f>
        <v>0</v>
      </c>
      <c r="D9" s="1"/>
      <c r="E9" s="89"/>
      <c r="F9" s="2"/>
      <c r="G9" s="2"/>
      <c r="H9" s="2"/>
    </row>
    <row r="10" spans="1:9" ht="17.25">
      <c r="A10" s="6">
        <v>6</v>
      </c>
      <c r="B10" s="7" t="s">
        <v>3</v>
      </c>
      <c r="C10" s="99">
        <f>I62</f>
        <v>2400</v>
      </c>
      <c r="D10" s="1"/>
      <c r="E10" s="89"/>
      <c r="F10" s="2"/>
      <c r="G10" s="2"/>
      <c r="H10" s="2"/>
    </row>
    <row r="11" spans="1:9" ht="17.25">
      <c r="A11" s="6">
        <v>7</v>
      </c>
      <c r="B11" s="7" t="s">
        <v>4</v>
      </c>
      <c r="C11" s="99">
        <f>I65</f>
        <v>476</v>
      </c>
      <c r="D11" s="1"/>
      <c r="E11" s="89"/>
      <c r="F11" s="51"/>
      <c r="G11" s="2"/>
      <c r="H11" s="2"/>
    </row>
    <row r="12" spans="1:9" ht="34.5">
      <c r="A12" s="6">
        <v>8</v>
      </c>
      <c r="B12" s="7" t="s">
        <v>5</v>
      </c>
      <c r="C12" s="99">
        <f>I68</f>
        <v>4800</v>
      </c>
      <c r="D12" s="1"/>
      <c r="E12" s="89"/>
      <c r="F12" s="51"/>
      <c r="G12" s="2"/>
      <c r="H12" s="2"/>
    </row>
    <row r="13" spans="1:9" ht="17.25">
      <c r="A13" s="6">
        <v>9</v>
      </c>
      <c r="B13" s="7" t="s">
        <v>6</v>
      </c>
      <c r="C13" s="99">
        <f>I71</f>
        <v>0</v>
      </c>
      <c r="D13" s="1"/>
      <c r="E13" s="90"/>
      <c r="F13" s="52"/>
      <c r="G13" s="2"/>
      <c r="H13" s="2"/>
    </row>
    <row r="14" spans="1:9" ht="34.5">
      <c r="A14" s="6">
        <v>10</v>
      </c>
      <c r="B14" s="7" t="s">
        <v>13</v>
      </c>
      <c r="C14" s="99">
        <f>I75</f>
        <v>7320</v>
      </c>
      <c r="D14" s="1"/>
      <c r="E14" s="90"/>
      <c r="F14" s="52"/>
      <c r="G14" s="52"/>
      <c r="H14" s="2"/>
    </row>
    <row r="15" spans="1:9" ht="17.25">
      <c r="A15" s="6">
        <v>11</v>
      </c>
      <c r="B15" s="7" t="s">
        <v>7</v>
      </c>
      <c r="C15" s="99">
        <f>I78</f>
        <v>918</v>
      </c>
      <c r="D15" s="1"/>
      <c r="E15" s="90"/>
      <c r="F15" s="52"/>
      <c r="G15" s="52"/>
      <c r="H15" s="2"/>
    </row>
    <row r="16" spans="1:9" ht="34.5">
      <c r="A16" s="6">
        <v>12</v>
      </c>
      <c r="B16" s="7" t="s">
        <v>32</v>
      </c>
      <c r="C16" s="99">
        <f>I81</f>
        <v>0</v>
      </c>
      <c r="D16" s="1"/>
      <c r="E16" s="90"/>
      <c r="F16" s="52"/>
      <c r="G16" s="52"/>
      <c r="H16" s="2"/>
    </row>
    <row r="17" spans="1:11" ht="17.25">
      <c r="A17" s="6">
        <v>13</v>
      </c>
      <c r="B17" s="7" t="s">
        <v>31</v>
      </c>
      <c r="C17" s="99">
        <f>I84</f>
        <v>5440</v>
      </c>
      <c r="D17" s="1"/>
      <c r="E17" s="90"/>
      <c r="F17" s="52"/>
      <c r="G17" s="52"/>
      <c r="H17" s="2"/>
    </row>
    <row r="18" spans="1:11" ht="17.25">
      <c r="A18" s="6">
        <v>14</v>
      </c>
      <c r="B18" s="7" t="s">
        <v>88</v>
      </c>
      <c r="C18" s="99">
        <f>I86</f>
        <v>82358</v>
      </c>
      <c r="D18" s="1"/>
      <c r="E18" s="90"/>
      <c r="F18" s="52"/>
      <c r="G18" s="52"/>
      <c r="H18" s="2"/>
    </row>
    <row r="19" spans="1:11" ht="17.25">
      <c r="A19" s="6">
        <v>15</v>
      </c>
      <c r="B19" s="7" t="s">
        <v>40</v>
      </c>
      <c r="C19" s="99">
        <f>I88</f>
        <v>5574.5659459999997</v>
      </c>
      <c r="D19" s="1"/>
      <c r="E19" s="87"/>
      <c r="F19" s="2"/>
      <c r="G19" s="2"/>
      <c r="H19" s="2"/>
    </row>
    <row r="20" spans="1:11" ht="17.25">
      <c r="A20" s="6">
        <v>16</v>
      </c>
      <c r="B20" s="7" t="s">
        <v>8</v>
      </c>
      <c r="C20" s="100">
        <f>I90</f>
        <v>87932.565946000002</v>
      </c>
      <c r="D20" s="1"/>
      <c r="E20" s="87"/>
      <c r="F20" s="2"/>
      <c r="G20" s="2"/>
      <c r="H20" s="2"/>
    </row>
    <row r="21" spans="1:11" ht="21">
      <c r="A21" s="6">
        <v>17</v>
      </c>
      <c r="B21" s="92"/>
      <c r="C21" s="93"/>
      <c r="D21" s="1"/>
      <c r="E21" s="87"/>
      <c r="F21" s="2"/>
      <c r="G21" s="2"/>
      <c r="H21" s="2"/>
    </row>
    <row r="22" spans="1:11" ht="18">
      <c r="A22" s="42"/>
      <c r="B22" s="43"/>
      <c r="C22" s="44"/>
      <c r="D22" s="78"/>
      <c r="E22" s="1"/>
      <c r="F22" s="87"/>
      <c r="G22" s="2"/>
      <c r="H22" s="2"/>
      <c r="I22" s="2"/>
    </row>
    <row r="23" spans="1:11" ht="34.5">
      <c r="A23" s="109"/>
      <c r="B23" s="8" t="s">
        <v>134</v>
      </c>
      <c r="C23" s="8"/>
      <c r="D23" s="79"/>
      <c r="E23" s="1"/>
      <c r="F23" s="77"/>
      <c r="G23" s="2"/>
      <c r="H23" s="2"/>
      <c r="I23" s="2"/>
    </row>
    <row r="24" spans="1:11" ht="36">
      <c r="A24" s="9" t="s">
        <v>14</v>
      </c>
      <c r="B24" s="9" t="s">
        <v>15</v>
      </c>
      <c r="C24" s="9" t="s">
        <v>16</v>
      </c>
      <c r="D24" s="9" t="s">
        <v>55</v>
      </c>
      <c r="E24" s="9" t="s">
        <v>17</v>
      </c>
      <c r="F24" s="10" t="s">
        <v>18</v>
      </c>
      <c r="G24" s="10" t="s">
        <v>19</v>
      </c>
      <c r="H24" s="11" t="s">
        <v>20</v>
      </c>
      <c r="I24" s="12" t="s">
        <v>21</v>
      </c>
      <c r="J24" s="70" t="s">
        <v>76</v>
      </c>
    </row>
    <row r="25" spans="1:11" ht="18">
      <c r="A25" s="13">
        <v>1</v>
      </c>
      <c r="B25" s="14" t="str">
        <f>B5</f>
        <v>会议活动策划 Meeting\Event Design</v>
      </c>
      <c r="C25" s="14"/>
      <c r="D25" s="80"/>
      <c r="E25" s="94"/>
      <c r="F25" s="15"/>
      <c r="G25" s="15"/>
      <c r="H25" s="15"/>
      <c r="I25" s="140"/>
      <c r="J25" s="141"/>
    </row>
    <row r="26" spans="1:11" s="49" customFormat="1" ht="17.25">
      <c r="A26" s="50" t="s">
        <v>97</v>
      </c>
      <c r="B26" s="71" t="s">
        <v>66</v>
      </c>
      <c r="C26" s="53" t="s">
        <v>41</v>
      </c>
      <c r="D26" s="66"/>
      <c r="E26" s="76" t="s">
        <v>116</v>
      </c>
      <c r="F26" s="67">
        <v>1</v>
      </c>
      <c r="G26" s="73">
        <v>1</v>
      </c>
      <c r="H26" s="24">
        <v>3600</v>
      </c>
      <c r="I26" s="24">
        <f>F26*G26*H26</f>
        <v>3600</v>
      </c>
      <c r="J26" s="24">
        <v>3600</v>
      </c>
    </row>
    <row r="27" spans="1:11" s="49" customFormat="1" ht="17.25">
      <c r="A27" s="50" t="s">
        <v>44</v>
      </c>
      <c r="B27" s="71" t="s">
        <v>67</v>
      </c>
      <c r="C27" s="66" t="s">
        <v>59</v>
      </c>
      <c r="D27" s="66" t="s">
        <v>77</v>
      </c>
      <c r="E27" s="72"/>
      <c r="F27" s="67">
        <v>1</v>
      </c>
      <c r="G27" s="73">
        <v>1</v>
      </c>
      <c r="H27" s="24">
        <v>1150</v>
      </c>
      <c r="I27" s="24">
        <f t="shared" ref="I27:I28" si="0">F27*G27*H27</f>
        <v>1150</v>
      </c>
      <c r="J27" s="24">
        <v>1150</v>
      </c>
    </row>
    <row r="28" spans="1:11" s="117" customFormat="1" ht="17.25">
      <c r="A28" s="119" t="s">
        <v>120</v>
      </c>
      <c r="B28" s="110" t="s">
        <v>121</v>
      </c>
      <c r="C28" s="111" t="s">
        <v>59</v>
      </c>
      <c r="D28" s="111" t="s">
        <v>122</v>
      </c>
      <c r="E28" s="112"/>
      <c r="F28" s="113">
        <v>1</v>
      </c>
      <c r="G28" s="114">
        <v>1</v>
      </c>
      <c r="H28" s="115">
        <v>0</v>
      </c>
      <c r="I28" s="116">
        <f t="shared" si="0"/>
        <v>0</v>
      </c>
      <c r="J28" s="116" t="s">
        <v>113</v>
      </c>
      <c r="K28" s="118" t="s">
        <v>130</v>
      </c>
    </row>
    <row r="29" spans="1:11" ht="17.25">
      <c r="A29" s="142" t="s">
        <v>22</v>
      </c>
      <c r="B29" s="143"/>
      <c r="C29" s="143"/>
      <c r="D29" s="143"/>
      <c r="E29" s="144"/>
      <c r="F29" s="145"/>
      <c r="G29" s="145"/>
      <c r="H29" s="146"/>
      <c r="I29" s="24">
        <f>SUM(I26:I28)</f>
        <v>4750</v>
      </c>
      <c r="J29" s="68"/>
    </row>
    <row r="30" spans="1:11" ht="18">
      <c r="A30" s="13">
        <v>2</v>
      </c>
      <c r="B30" s="14" t="str">
        <f>B6</f>
        <v>展台搭建制作 Back Drop</v>
      </c>
      <c r="C30" s="14"/>
      <c r="D30" s="80"/>
      <c r="E30" s="94"/>
      <c r="F30" s="15"/>
      <c r="G30" s="15"/>
      <c r="H30" s="15"/>
      <c r="I30" s="140"/>
      <c r="J30" s="141"/>
    </row>
    <row r="31" spans="1:11" ht="17.25">
      <c r="A31" s="16" t="s">
        <v>23</v>
      </c>
      <c r="B31" s="17" t="s">
        <v>70</v>
      </c>
      <c r="C31" s="53" t="s">
        <v>41</v>
      </c>
      <c r="D31" s="54" t="s">
        <v>56</v>
      </c>
      <c r="E31" s="76" t="s">
        <v>116</v>
      </c>
      <c r="F31" s="19">
        <v>18</v>
      </c>
      <c r="G31" s="20">
        <v>1</v>
      </c>
      <c r="H31" s="24">
        <v>38</v>
      </c>
      <c r="I31" s="24">
        <f>F31*G31*H31</f>
        <v>684</v>
      </c>
      <c r="J31" s="24">
        <v>38</v>
      </c>
    </row>
    <row r="32" spans="1:11" ht="34.5">
      <c r="A32" s="16" t="s">
        <v>34</v>
      </c>
      <c r="B32" s="17" t="s">
        <v>71</v>
      </c>
      <c r="C32" s="55" t="s">
        <v>41</v>
      </c>
      <c r="D32" s="81" t="s">
        <v>78</v>
      </c>
      <c r="E32" s="76" t="s">
        <v>116</v>
      </c>
      <c r="F32" s="91">
        <v>18</v>
      </c>
      <c r="G32" s="20">
        <v>1</v>
      </c>
      <c r="H32" s="24">
        <v>90</v>
      </c>
      <c r="I32" s="24">
        <f t="shared" ref="I32:I49" si="1">F32*G32*H32</f>
        <v>1620</v>
      </c>
      <c r="J32" s="24">
        <v>90</v>
      </c>
    </row>
    <row r="33" spans="1:10" ht="17.25">
      <c r="A33" s="16" t="s">
        <v>81</v>
      </c>
      <c r="B33" s="17" t="s">
        <v>72</v>
      </c>
      <c r="C33" s="55" t="s">
        <v>41</v>
      </c>
      <c r="D33" s="81" t="s">
        <v>79</v>
      </c>
      <c r="E33" s="76" t="s">
        <v>116</v>
      </c>
      <c r="F33" s="91">
        <v>18</v>
      </c>
      <c r="G33" s="20">
        <v>1</v>
      </c>
      <c r="H33" s="24">
        <v>220</v>
      </c>
      <c r="I33" s="24">
        <f t="shared" si="1"/>
        <v>3960</v>
      </c>
      <c r="J33" s="24" t="s">
        <v>80</v>
      </c>
    </row>
    <row r="34" spans="1:10" ht="17.25">
      <c r="A34" s="16" t="s">
        <v>35</v>
      </c>
      <c r="B34" s="17" t="s">
        <v>73</v>
      </c>
      <c r="C34" s="55" t="s">
        <v>52</v>
      </c>
      <c r="D34" s="81" t="s">
        <v>57</v>
      </c>
      <c r="E34" s="76" t="s">
        <v>116</v>
      </c>
      <c r="F34" s="91">
        <v>12</v>
      </c>
      <c r="G34" s="20">
        <v>1</v>
      </c>
      <c r="H34" s="24">
        <v>40</v>
      </c>
      <c r="I34" s="24">
        <f t="shared" si="1"/>
        <v>480</v>
      </c>
      <c r="J34" s="24">
        <v>40</v>
      </c>
    </row>
    <row r="35" spans="1:10" ht="17.25">
      <c r="A35" s="16" t="s">
        <v>36</v>
      </c>
      <c r="B35" s="147" t="s">
        <v>89</v>
      </c>
      <c r="C35" s="60" t="s">
        <v>53</v>
      </c>
      <c r="D35" s="65" t="s">
        <v>98</v>
      </c>
      <c r="E35" s="56"/>
      <c r="F35" s="61">
        <v>2</v>
      </c>
      <c r="G35" s="20">
        <v>1</v>
      </c>
      <c r="H35" s="24">
        <v>4000</v>
      </c>
      <c r="I35" s="24">
        <f t="shared" si="1"/>
        <v>8000</v>
      </c>
      <c r="J35" s="24" t="s">
        <v>80</v>
      </c>
    </row>
    <row r="36" spans="1:10" ht="17.25">
      <c r="A36" s="16" t="s">
        <v>37</v>
      </c>
      <c r="B36" s="148"/>
      <c r="C36" s="60" t="s">
        <v>53</v>
      </c>
      <c r="D36" s="65" t="s">
        <v>99</v>
      </c>
      <c r="E36" s="56"/>
      <c r="F36" s="61">
        <v>2</v>
      </c>
      <c r="G36" s="20">
        <v>1</v>
      </c>
      <c r="H36" s="24">
        <v>3000</v>
      </c>
      <c r="I36" s="24">
        <f t="shared" si="1"/>
        <v>6000</v>
      </c>
      <c r="J36" s="24" t="s">
        <v>80</v>
      </c>
    </row>
    <row r="37" spans="1:10" ht="17.25">
      <c r="A37" s="16" t="s">
        <v>38</v>
      </c>
      <c r="B37" s="148"/>
      <c r="C37" s="60" t="s">
        <v>53</v>
      </c>
      <c r="D37" s="65" t="s">
        <v>105</v>
      </c>
      <c r="E37" s="62"/>
      <c r="F37" s="61">
        <v>1</v>
      </c>
      <c r="G37" s="20">
        <v>1</v>
      </c>
      <c r="H37" s="24">
        <v>1000</v>
      </c>
      <c r="I37" s="24">
        <f t="shared" si="1"/>
        <v>1000</v>
      </c>
      <c r="J37" s="24" t="s">
        <v>80</v>
      </c>
    </row>
    <row r="38" spans="1:10" ht="34.5">
      <c r="A38" s="16" t="s">
        <v>45</v>
      </c>
      <c r="B38" s="107" t="s">
        <v>102</v>
      </c>
      <c r="C38" s="60" t="s">
        <v>103</v>
      </c>
      <c r="D38" s="65" t="s">
        <v>104</v>
      </c>
      <c r="E38" s="62"/>
      <c r="F38" s="61">
        <v>4</v>
      </c>
      <c r="G38" s="20">
        <v>1</v>
      </c>
      <c r="H38" s="24">
        <v>1000</v>
      </c>
      <c r="I38" s="24">
        <f t="shared" si="1"/>
        <v>4000</v>
      </c>
      <c r="J38" s="24" t="s">
        <v>80</v>
      </c>
    </row>
    <row r="39" spans="1:10" ht="34.5">
      <c r="A39" s="16" t="s">
        <v>46</v>
      </c>
      <c r="B39" s="149" t="s">
        <v>100</v>
      </c>
      <c r="C39" s="55" t="s">
        <v>41</v>
      </c>
      <c r="D39" s="65" t="s">
        <v>106</v>
      </c>
      <c r="E39" s="56" t="s">
        <v>118</v>
      </c>
      <c r="F39" s="61">
        <v>14</v>
      </c>
      <c r="G39" s="20">
        <v>1</v>
      </c>
      <c r="H39" s="24">
        <v>140</v>
      </c>
      <c r="I39" s="24">
        <f t="shared" si="1"/>
        <v>1960</v>
      </c>
      <c r="J39" s="24">
        <v>140</v>
      </c>
    </row>
    <row r="40" spans="1:10" ht="17.25">
      <c r="A40" s="16" t="s">
        <v>47</v>
      </c>
      <c r="B40" s="149"/>
      <c r="C40" s="55" t="s">
        <v>53</v>
      </c>
      <c r="D40" s="65" t="s">
        <v>117</v>
      </c>
      <c r="E40" s="56"/>
      <c r="F40" s="61">
        <v>2</v>
      </c>
      <c r="G40" s="20">
        <v>1</v>
      </c>
      <c r="H40" s="24">
        <v>800</v>
      </c>
      <c r="I40" s="24">
        <f t="shared" si="1"/>
        <v>1600</v>
      </c>
      <c r="J40" s="24" t="s">
        <v>80</v>
      </c>
    </row>
    <row r="41" spans="1:10" ht="34.5">
      <c r="A41" s="16" t="s">
        <v>82</v>
      </c>
      <c r="B41" s="150" t="s">
        <v>90</v>
      </c>
      <c r="C41" s="55" t="s">
        <v>53</v>
      </c>
      <c r="D41" s="65" t="s">
        <v>91</v>
      </c>
      <c r="E41" s="56"/>
      <c r="F41" s="61">
        <v>2</v>
      </c>
      <c r="G41" s="20">
        <v>1</v>
      </c>
      <c r="H41" s="24">
        <v>3500</v>
      </c>
      <c r="I41" s="24">
        <f t="shared" si="1"/>
        <v>7000</v>
      </c>
      <c r="J41" s="24" t="s">
        <v>80</v>
      </c>
    </row>
    <row r="42" spans="1:10" ht="17.25">
      <c r="A42" s="16" t="s">
        <v>48</v>
      </c>
      <c r="B42" s="150"/>
      <c r="C42" s="55" t="s">
        <v>53</v>
      </c>
      <c r="D42" s="65" t="s">
        <v>101</v>
      </c>
      <c r="E42" s="56"/>
      <c r="F42" s="61">
        <v>2</v>
      </c>
      <c r="G42" s="20">
        <v>1</v>
      </c>
      <c r="H42" s="24">
        <v>2500</v>
      </c>
      <c r="I42" s="24">
        <f t="shared" si="1"/>
        <v>5000</v>
      </c>
      <c r="J42" s="24" t="s">
        <v>80</v>
      </c>
    </row>
    <row r="43" spans="1:10" ht="17.25">
      <c r="A43" s="37" t="s">
        <v>49</v>
      </c>
      <c r="B43" s="101" t="s">
        <v>92</v>
      </c>
      <c r="C43" s="74" t="s">
        <v>61</v>
      </c>
      <c r="D43" s="102" t="s">
        <v>93</v>
      </c>
      <c r="E43" s="103"/>
      <c r="F43" s="104">
        <v>1</v>
      </c>
      <c r="G43" s="105">
        <v>1</v>
      </c>
      <c r="H43" s="24">
        <v>9500</v>
      </c>
      <c r="I43" s="24">
        <f t="shared" si="1"/>
        <v>9500</v>
      </c>
      <c r="J43" s="24" t="s">
        <v>80</v>
      </c>
    </row>
    <row r="44" spans="1:10" ht="17.25">
      <c r="A44" s="37" t="s">
        <v>108</v>
      </c>
      <c r="B44" s="17" t="s">
        <v>62</v>
      </c>
      <c r="C44" s="55" t="s">
        <v>53</v>
      </c>
      <c r="D44" s="65" t="s">
        <v>58</v>
      </c>
      <c r="E44" s="56"/>
      <c r="F44" s="61">
        <v>1</v>
      </c>
      <c r="G44" s="20">
        <v>1</v>
      </c>
      <c r="H44" s="24">
        <v>1800</v>
      </c>
      <c r="I44" s="24">
        <f t="shared" si="1"/>
        <v>1800</v>
      </c>
      <c r="J44" s="24" t="s">
        <v>80</v>
      </c>
    </row>
    <row r="45" spans="1:10" ht="17.25">
      <c r="A45" s="37" t="s">
        <v>50</v>
      </c>
      <c r="B45" s="17" t="s">
        <v>74</v>
      </c>
      <c r="C45" s="55" t="s">
        <v>54</v>
      </c>
      <c r="D45" s="65"/>
      <c r="E45" s="56"/>
      <c r="F45" s="61">
        <v>6</v>
      </c>
      <c r="G45" s="20">
        <v>1</v>
      </c>
      <c r="H45" s="24">
        <v>100</v>
      </c>
      <c r="I45" s="24">
        <f t="shared" si="1"/>
        <v>600</v>
      </c>
      <c r="J45" s="24" t="s">
        <v>80</v>
      </c>
    </row>
    <row r="46" spans="1:10" ht="17.25">
      <c r="A46" s="37" t="s">
        <v>83</v>
      </c>
      <c r="B46" s="17" t="s">
        <v>75</v>
      </c>
      <c r="C46" s="55" t="s">
        <v>51</v>
      </c>
      <c r="D46" s="65"/>
      <c r="E46" s="56"/>
      <c r="F46" s="61">
        <v>1</v>
      </c>
      <c r="G46" s="20">
        <v>1</v>
      </c>
      <c r="H46" s="24">
        <v>600</v>
      </c>
      <c r="I46" s="24">
        <f t="shared" si="1"/>
        <v>600</v>
      </c>
      <c r="J46" s="24" t="s">
        <v>80</v>
      </c>
    </row>
    <row r="47" spans="1:10" ht="17.25">
      <c r="A47" s="37" t="s">
        <v>84</v>
      </c>
      <c r="B47" s="17" t="s">
        <v>65</v>
      </c>
      <c r="C47" s="55" t="s">
        <v>51</v>
      </c>
      <c r="D47" s="65"/>
      <c r="E47" s="56"/>
      <c r="F47" s="61">
        <v>1</v>
      </c>
      <c r="G47" s="20">
        <v>1</v>
      </c>
      <c r="H47" s="24">
        <v>200</v>
      </c>
      <c r="I47" s="24">
        <f t="shared" si="1"/>
        <v>200</v>
      </c>
      <c r="J47" s="24" t="s">
        <v>80</v>
      </c>
    </row>
    <row r="48" spans="1:10" ht="17.25">
      <c r="A48" s="37" t="s">
        <v>85</v>
      </c>
      <c r="B48" s="17" t="s">
        <v>94</v>
      </c>
      <c r="C48" s="55" t="s">
        <v>59</v>
      </c>
      <c r="D48" s="65" t="s">
        <v>95</v>
      </c>
      <c r="E48" s="56"/>
      <c r="F48" s="61">
        <v>2</v>
      </c>
      <c r="G48" s="20">
        <v>1</v>
      </c>
      <c r="H48" s="24">
        <v>500</v>
      </c>
      <c r="I48" s="24">
        <f t="shared" si="1"/>
        <v>1000</v>
      </c>
      <c r="J48" s="24" t="s">
        <v>80</v>
      </c>
    </row>
    <row r="49" spans="1:11" s="117" customFormat="1" ht="17.25">
      <c r="A49" s="120" t="s">
        <v>123</v>
      </c>
      <c r="B49" s="121" t="s">
        <v>124</v>
      </c>
      <c r="C49" s="122" t="s">
        <v>61</v>
      </c>
      <c r="D49" s="123" t="s">
        <v>125</v>
      </c>
      <c r="E49" s="124"/>
      <c r="F49" s="125">
        <v>1</v>
      </c>
      <c r="G49" s="126">
        <v>1</v>
      </c>
      <c r="H49" s="115">
        <v>850</v>
      </c>
      <c r="I49" s="116">
        <f t="shared" si="1"/>
        <v>850</v>
      </c>
      <c r="J49" s="116"/>
      <c r="K49" s="117" t="s">
        <v>131</v>
      </c>
    </row>
    <row r="50" spans="1:11" ht="17.25">
      <c r="A50" s="151" t="s">
        <v>22</v>
      </c>
      <c r="B50" s="151"/>
      <c r="C50" s="151"/>
      <c r="D50" s="151"/>
      <c r="E50" s="144"/>
      <c r="F50" s="145"/>
      <c r="G50" s="145"/>
      <c r="H50" s="146"/>
      <c r="I50" s="24">
        <f>SUM(I31:I49)</f>
        <v>55854</v>
      </c>
      <c r="J50" s="68"/>
    </row>
    <row r="51" spans="1:11" ht="18">
      <c r="A51" s="13">
        <v>3</v>
      </c>
      <c r="B51" s="14" t="s">
        <v>1</v>
      </c>
      <c r="C51" s="14"/>
      <c r="D51" s="80"/>
      <c r="E51" s="94"/>
      <c r="F51" s="15"/>
      <c r="G51" s="15"/>
      <c r="H51" s="15"/>
      <c r="I51" s="152"/>
      <c r="J51" s="141"/>
    </row>
    <row r="52" spans="1:11" s="117" customFormat="1" ht="17.25">
      <c r="A52" s="127" t="s">
        <v>119</v>
      </c>
      <c r="B52" s="128" t="s">
        <v>111</v>
      </c>
      <c r="C52" s="122" t="s">
        <v>107</v>
      </c>
      <c r="D52" s="128"/>
      <c r="E52" s="129" t="s">
        <v>112</v>
      </c>
      <c r="F52" s="130">
        <v>2</v>
      </c>
      <c r="G52" s="130">
        <v>1</v>
      </c>
      <c r="H52" s="116">
        <v>200</v>
      </c>
      <c r="I52" s="116">
        <f>F52*G52*H52</f>
        <v>400</v>
      </c>
      <c r="J52" s="131">
        <v>200</v>
      </c>
      <c r="K52" s="132" t="s">
        <v>132</v>
      </c>
    </row>
    <row r="53" spans="1:11" ht="17.25">
      <c r="A53" s="153" t="s">
        <v>22</v>
      </c>
      <c r="B53" s="154"/>
      <c r="C53" s="154"/>
      <c r="D53" s="154"/>
      <c r="E53" s="155"/>
      <c r="F53" s="155"/>
      <c r="G53" s="155"/>
      <c r="H53" s="155"/>
      <c r="I53" s="24">
        <f>SUM(I52:I52)</f>
        <v>400</v>
      </c>
      <c r="J53" s="68"/>
    </row>
    <row r="54" spans="1:11" ht="18">
      <c r="A54" s="25">
        <v>4</v>
      </c>
      <c r="B54" s="26" t="s">
        <v>2</v>
      </c>
      <c r="C54" s="26"/>
      <c r="D54" s="82"/>
      <c r="E54" s="95"/>
      <c r="F54" s="27"/>
      <c r="G54" s="27"/>
      <c r="H54" s="27"/>
      <c r="I54" s="140"/>
      <c r="J54" s="141"/>
    </row>
    <row r="55" spans="1:11" ht="17.25">
      <c r="A55" s="75"/>
      <c r="B55" s="38"/>
      <c r="C55" s="38"/>
      <c r="D55" s="83"/>
      <c r="E55" s="38"/>
      <c r="F55" s="83"/>
      <c r="G55" s="38"/>
      <c r="H55" s="24"/>
      <c r="I55" s="24"/>
      <c r="J55" s="24"/>
    </row>
    <row r="56" spans="1:11" ht="17.25">
      <c r="A56" s="153" t="s">
        <v>22</v>
      </c>
      <c r="B56" s="154"/>
      <c r="C56" s="154"/>
      <c r="D56" s="154"/>
      <c r="E56" s="144"/>
      <c r="F56" s="145"/>
      <c r="G56" s="145"/>
      <c r="H56" s="146"/>
      <c r="I56" s="24">
        <f>SUM(I55:I55)</f>
        <v>0</v>
      </c>
      <c r="J56" s="68"/>
    </row>
    <row r="57" spans="1:11" ht="18">
      <c r="A57" s="59">
        <v>5</v>
      </c>
      <c r="B57" s="31" t="str">
        <f>B9</f>
        <v>视频文件制作  Opening/Introduction Video Production</v>
      </c>
      <c r="C57" s="31"/>
      <c r="D57" s="84"/>
      <c r="E57" s="96"/>
      <c r="F57" s="32"/>
      <c r="G57" s="32"/>
      <c r="H57" s="32"/>
      <c r="I57" s="140"/>
      <c r="J57" s="141"/>
    </row>
    <row r="58" spans="1:11" ht="17.25">
      <c r="A58" s="45"/>
      <c r="B58" s="29"/>
      <c r="C58" s="46"/>
      <c r="D58" s="46"/>
      <c r="E58" s="30"/>
      <c r="F58" s="28"/>
      <c r="G58" s="28"/>
      <c r="H58" s="24"/>
      <c r="I58" s="24"/>
      <c r="J58" s="68"/>
    </row>
    <row r="59" spans="1:11" ht="17.25">
      <c r="A59" s="153" t="s">
        <v>22</v>
      </c>
      <c r="B59" s="154"/>
      <c r="C59" s="154"/>
      <c r="D59" s="154"/>
      <c r="E59" s="144"/>
      <c r="F59" s="145"/>
      <c r="G59" s="145"/>
      <c r="H59" s="146"/>
      <c r="I59" s="24">
        <f>SUM(I58:I58)</f>
        <v>0</v>
      </c>
      <c r="J59" s="69"/>
    </row>
    <row r="60" spans="1:11" ht="18">
      <c r="A60" s="13">
        <v>6</v>
      </c>
      <c r="B60" s="14" t="str">
        <f>B10</f>
        <v>音响设备AV</v>
      </c>
      <c r="C60" s="14"/>
      <c r="D60" s="80"/>
      <c r="E60" s="94"/>
      <c r="F60" s="15"/>
      <c r="G60" s="15"/>
      <c r="H60" s="15"/>
      <c r="I60" s="140"/>
      <c r="J60" s="141"/>
    </row>
    <row r="61" spans="1:11" ht="17.25">
      <c r="A61" s="22" t="s">
        <v>96</v>
      </c>
      <c r="B61" s="58" t="s">
        <v>86</v>
      </c>
      <c r="C61" s="21" t="s">
        <v>63</v>
      </c>
      <c r="D61" s="21"/>
      <c r="E61" s="63"/>
      <c r="F61" s="23">
        <v>1</v>
      </c>
      <c r="G61" s="23">
        <v>3</v>
      </c>
      <c r="H61" s="57">
        <v>800</v>
      </c>
      <c r="I61" s="57">
        <f>F61*G61*H61</f>
        <v>2400</v>
      </c>
      <c r="J61" s="57" t="s">
        <v>113</v>
      </c>
    </row>
    <row r="62" spans="1:11" ht="17.25">
      <c r="A62" s="153" t="s">
        <v>22</v>
      </c>
      <c r="B62" s="154"/>
      <c r="C62" s="154"/>
      <c r="D62" s="154"/>
      <c r="E62" s="155"/>
      <c r="F62" s="155"/>
      <c r="G62" s="155"/>
      <c r="H62" s="155"/>
      <c r="I62" s="57">
        <f>SUM(I61:I61)</f>
        <v>2400</v>
      </c>
      <c r="J62" s="68"/>
    </row>
    <row r="63" spans="1:11" ht="18">
      <c r="A63" s="13">
        <v>7</v>
      </c>
      <c r="B63" s="14" t="str">
        <f>B11</f>
        <v>电工Electrical Works</v>
      </c>
      <c r="C63" s="14"/>
      <c r="D63" s="80"/>
      <c r="E63" s="94"/>
      <c r="F63" s="15"/>
      <c r="G63" s="15"/>
      <c r="H63" s="15"/>
      <c r="I63" s="140"/>
      <c r="J63" s="141"/>
    </row>
    <row r="64" spans="1:11" ht="17.25">
      <c r="A64" s="37" t="s">
        <v>24</v>
      </c>
      <c r="B64" s="34" t="s">
        <v>68</v>
      </c>
      <c r="C64" s="36" t="s">
        <v>51</v>
      </c>
      <c r="D64" s="40" t="s">
        <v>126</v>
      </c>
      <c r="E64" s="38"/>
      <c r="F64" s="35">
        <v>1</v>
      </c>
      <c r="G64" s="35">
        <v>2</v>
      </c>
      <c r="H64" s="24">
        <v>238</v>
      </c>
      <c r="I64" s="24">
        <f t="shared" ref="I64" si="2">F64*G64*H64</f>
        <v>476</v>
      </c>
      <c r="J64" s="24">
        <v>238</v>
      </c>
      <c r="K64" t="s">
        <v>127</v>
      </c>
    </row>
    <row r="65" spans="1:11" ht="17.25">
      <c r="A65" s="142" t="s">
        <v>22</v>
      </c>
      <c r="B65" s="143"/>
      <c r="C65" s="143"/>
      <c r="D65" s="143"/>
      <c r="E65" s="144"/>
      <c r="F65" s="145"/>
      <c r="G65" s="145"/>
      <c r="H65" s="146"/>
      <c r="I65" s="24">
        <f>SUM(I64)</f>
        <v>476</v>
      </c>
      <c r="J65" s="68"/>
    </row>
    <row r="66" spans="1:11" ht="18">
      <c r="A66" s="13">
        <v>8</v>
      </c>
      <c r="B66" s="14" t="str">
        <f>B12</f>
        <v>进、撤展人工费 Construction &amp; Dismantling</v>
      </c>
      <c r="C66" s="14"/>
      <c r="D66" s="80"/>
      <c r="E66" s="94"/>
      <c r="F66" s="15"/>
      <c r="G66" s="15"/>
      <c r="H66" s="15"/>
      <c r="I66" s="140"/>
      <c r="J66" s="141"/>
    </row>
    <row r="67" spans="1:11" ht="17.25">
      <c r="A67" s="16" t="s">
        <v>25</v>
      </c>
      <c r="B67" s="33" t="s">
        <v>128</v>
      </c>
      <c r="C67" s="33" t="s">
        <v>42</v>
      </c>
      <c r="D67" s="47"/>
      <c r="E67" s="108"/>
      <c r="F67" s="19">
        <v>20</v>
      </c>
      <c r="G67" s="19">
        <v>1</v>
      </c>
      <c r="H67" s="24">
        <v>240</v>
      </c>
      <c r="I67" s="24">
        <f>F67*G67*H67</f>
        <v>4800</v>
      </c>
      <c r="J67" s="24">
        <v>240</v>
      </c>
    </row>
    <row r="68" spans="1:11" ht="17.25">
      <c r="A68" s="142" t="s">
        <v>26</v>
      </c>
      <c r="B68" s="143"/>
      <c r="C68" s="143"/>
      <c r="D68" s="143"/>
      <c r="E68" s="144"/>
      <c r="F68" s="145"/>
      <c r="G68" s="145"/>
      <c r="H68" s="146"/>
      <c r="I68" s="24">
        <f>SUM(I67:I67)</f>
        <v>4800</v>
      </c>
      <c r="J68" s="68"/>
    </row>
    <row r="69" spans="1:11" ht="18">
      <c r="A69" s="13">
        <v>9</v>
      </c>
      <c r="B69" s="14" t="str">
        <f>B13</f>
        <v>摄影摄像 Shoot/Photograph</v>
      </c>
      <c r="C69" s="14"/>
      <c r="D69" s="80"/>
      <c r="E69" s="94"/>
      <c r="F69" s="15"/>
      <c r="G69" s="15"/>
      <c r="H69" s="15"/>
      <c r="I69" s="140"/>
      <c r="J69" s="141"/>
    </row>
    <row r="70" spans="1:11" ht="17.25">
      <c r="A70" s="16"/>
      <c r="B70" s="108"/>
      <c r="C70" s="33"/>
      <c r="D70" s="18"/>
      <c r="E70" s="108"/>
      <c r="F70" s="19"/>
      <c r="G70" s="19"/>
      <c r="H70" s="24"/>
      <c r="I70" s="24"/>
      <c r="J70" s="24"/>
    </row>
    <row r="71" spans="1:11" ht="17.25">
      <c r="A71" s="142" t="s">
        <v>22</v>
      </c>
      <c r="B71" s="143"/>
      <c r="C71" s="143"/>
      <c r="D71" s="143"/>
      <c r="E71" s="144"/>
      <c r="F71" s="145"/>
      <c r="G71" s="145"/>
      <c r="H71" s="146"/>
      <c r="I71" s="24">
        <f>SUM(I70:I70)</f>
        <v>0</v>
      </c>
      <c r="J71" s="68"/>
    </row>
    <row r="72" spans="1:11" ht="18">
      <c r="A72" s="39">
        <v>10</v>
      </c>
      <c r="B72" s="14" t="str">
        <f>B14</f>
        <v>对于活动支持或项目执行上人员收费（天）project management</v>
      </c>
      <c r="C72" s="14"/>
      <c r="D72" s="80"/>
      <c r="E72" s="94"/>
      <c r="F72" s="15"/>
      <c r="G72" s="15"/>
      <c r="H72" s="15"/>
      <c r="I72" s="140"/>
      <c r="J72" s="141"/>
    </row>
    <row r="73" spans="1:11" s="117" customFormat="1" ht="17.25">
      <c r="A73" s="120" t="s">
        <v>27</v>
      </c>
      <c r="B73" s="133" t="s">
        <v>39</v>
      </c>
      <c r="C73" s="134" t="s">
        <v>42</v>
      </c>
      <c r="D73" s="134"/>
      <c r="E73" s="133"/>
      <c r="F73" s="135">
        <v>1</v>
      </c>
      <c r="G73" s="135">
        <v>7</v>
      </c>
      <c r="H73" s="116">
        <v>760</v>
      </c>
      <c r="I73" s="116">
        <f>F73*G73*H73</f>
        <v>5320</v>
      </c>
      <c r="J73" s="116">
        <v>760</v>
      </c>
    </row>
    <row r="74" spans="1:11" s="117" customFormat="1" ht="17.25">
      <c r="A74" s="120" t="s">
        <v>114</v>
      </c>
      <c r="B74" s="136" t="s">
        <v>69</v>
      </c>
      <c r="C74" s="137" t="s">
        <v>42</v>
      </c>
      <c r="D74" s="137"/>
      <c r="E74" s="136"/>
      <c r="F74" s="138">
        <v>1</v>
      </c>
      <c r="G74" s="138">
        <v>5</v>
      </c>
      <c r="H74" s="116">
        <v>400</v>
      </c>
      <c r="I74" s="116">
        <f>F74*G74*H74</f>
        <v>2000</v>
      </c>
      <c r="J74" s="116" t="s">
        <v>80</v>
      </c>
      <c r="K74" s="132"/>
    </row>
    <row r="75" spans="1:11" ht="17.25">
      <c r="A75" s="156" t="s">
        <v>22</v>
      </c>
      <c r="B75" s="157"/>
      <c r="C75" s="157"/>
      <c r="D75" s="157"/>
      <c r="E75" s="144"/>
      <c r="F75" s="145"/>
      <c r="G75" s="145"/>
      <c r="H75" s="146"/>
      <c r="I75" s="24">
        <f>SUM(I73:I74)</f>
        <v>7320</v>
      </c>
      <c r="J75" s="68"/>
    </row>
    <row r="76" spans="1:11" ht="18">
      <c r="A76" s="39">
        <v>11</v>
      </c>
      <c r="B76" s="14" t="str">
        <f>B15</f>
        <v>人员差旅travel</v>
      </c>
      <c r="C76" s="14"/>
      <c r="D76" s="80"/>
      <c r="E76" s="94"/>
      <c r="F76" s="15"/>
      <c r="G76" s="15"/>
      <c r="H76" s="15"/>
      <c r="I76" s="140"/>
      <c r="J76" s="141"/>
    </row>
    <row r="77" spans="1:11" s="117" customFormat="1" ht="17.25">
      <c r="A77" s="120" t="s">
        <v>60</v>
      </c>
      <c r="B77" s="134" t="s">
        <v>136</v>
      </c>
      <c r="C77" s="134" t="s">
        <v>51</v>
      </c>
      <c r="D77" s="134"/>
      <c r="E77" s="133"/>
      <c r="F77" s="135">
        <v>1</v>
      </c>
      <c r="G77" s="135">
        <v>1</v>
      </c>
      <c r="H77" s="116">
        <v>918</v>
      </c>
      <c r="I77" s="116">
        <f t="shared" ref="I77" si="3">F77*G77*H77</f>
        <v>918</v>
      </c>
      <c r="J77" s="116">
        <v>120</v>
      </c>
    </row>
    <row r="78" spans="1:11" ht="17.25">
      <c r="A78" s="142" t="s">
        <v>22</v>
      </c>
      <c r="B78" s="143"/>
      <c r="C78" s="143"/>
      <c r="D78" s="143"/>
      <c r="E78" s="144"/>
      <c r="F78" s="145"/>
      <c r="G78" s="145"/>
      <c r="H78" s="146"/>
      <c r="I78" s="24">
        <f>SUM(I77:I77)</f>
        <v>918</v>
      </c>
      <c r="J78" s="68"/>
    </row>
    <row r="79" spans="1:11" ht="18">
      <c r="A79" s="39">
        <v>12</v>
      </c>
      <c r="B79" s="41" t="str">
        <f>B16</f>
        <v>游戏设备制作及租赁 Equipment Rents</v>
      </c>
      <c r="C79" s="14"/>
      <c r="D79" s="80"/>
      <c r="E79" s="94"/>
      <c r="F79" s="15"/>
      <c r="G79" s="15"/>
      <c r="H79" s="15"/>
      <c r="I79" s="140"/>
      <c r="J79" s="141"/>
    </row>
    <row r="80" spans="1:11" ht="17.25">
      <c r="A80" s="37"/>
      <c r="B80" s="33"/>
      <c r="C80" s="33"/>
      <c r="D80" s="33"/>
      <c r="E80" s="40"/>
      <c r="F80" s="35"/>
      <c r="G80" s="35"/>
      <c r="H80" s="24"/>
      <c r="I80" s="24"/>
      <c r="J80" s="24"/>
    </row>
    <row r="81" spans="1:11" ht="17.25">
      <c r="A81" s="142" t="s">
        <v>22</v>
      </c>
      <c r="B81" s="143"/>
      <c r="C81" s="143"/>
      <c r="D81" s="143"/>
      <c r="E81" s="144"/>
      <c r="F81" s="145"/>
      <c r="G81" s="145"/>
      <c r="H81" s="146"/>
      <c r="I81" s="24">
        <f>SUM(I80:I80)</f>
        <v>0</v>
      </c>
      <c r="J81" s="68"/>
    </row>
    <row r="82" spans="1:11" ht="18">
      <c r="A82" s="13">
        <v>13</v>
      </c>
      <c r="B82" s="14" t="s">
        <v>30</v>
      </c>
      <c r="C82" s="14"/>
      <c r="D82" s="80"/>
      <c r="E82" s="94"/>
      <c r="F82" s="15"/>
      <c r="G82" s="15"/>
      <c r="H82" s="15"/>
      <c r="I82" s="140"/>
      <c r="J82" s="141"/>
    </row>
    <row r="83" spans="1:11" ht="17.25">
      <c r="A83" s="37" t="s">
        <v>129</v>
      </c>
      <c r="B83" s="33" t="s">
        <v>43</v>
      </c>
      <c r="C83" s="33" t="s">
        <v>109</v>
      </c>
      <c r="D83" s="33" t="s">
        <v>115</v>
      </c>
      <c r="E83" s="40"/>
      <c r="F83" s="35">
        <v>2</v>
      </c>
      <c r="G83" s="35">
        <v>4</v>
      </c>
      <c r="H83" s="24">
        <v>680</v>
      </c>
      <c r="I83" s="24">
        <f>F83*G83*H83</f>
        <v>5440</v>
      </c>
      <c r="J83" s="24">
        <v>680</v>
      </c>
      <c r="K83" s="1"/>
    </row>
    <row r="84" spans="1:11" ht="17.25">
      <c r="A84" s="142" t="s">
        <v>110</v>
      </c>
      <c r="B84" s="143"/>
      <c r="C84" s="143"/>
      <c r="D84" s="143"/>
      <c r="E84" s="144"/>
      <c r="F84" s="145"/>
      <c r="G84" s="145"/>
      <c r="H84" s="146"/>
      <c r="I84" s="97">
        <f>SUM(I83)</f>
        <v>5440</v>
      </c>
      <c r="J84" s="68"/>
      <c r="K84" s="1"/>
    </row>
    <row r="85" spans="1:11" ht="18">
      <c r="A85" s="13">
        <v>14</v>
      </c>
      <c r="B85" s="14" t="s">
        <v>87</v>
      </c>
      <c r="C85" s="14"/>
      <c r="D85" s="80"/>
      <c r="E85" s="94"/>
      <c r="F85" s="15"/>
      <c r="G85" s="15"/>
      <c r="H85" s="15"/>
      <c r="I85" s="165"/>
      <c r="J85" s="166"/>
    </row>
    <row r="86" spans="1:11" ht="17.25">
      <c r="A86" s="167" t="s">
        <v>22</v>
      </c>
      <c r="B86" s="168"/>
      <c r="C86" s="168"/>
      <c r="D86" s="168"/>
      <c r="E86" s="144"/>
      <c r="F86" s="145"/>
      <c r="G86" s="145"/>
      <c r="H86" s="146"/>
      <c r="I86" s="97">
        <f>SUM(I29,I50,I53,I56,I59,I62,I65,I68,I71,I75,I78,I81,I84)</f>
        <v>82358</v>
      </c>
      <c r="J86" s="68"/>
    </row>
    <row r="87" spans="1:11" ht="18">
      <c r="A87" s="13">
        <v>15</v>
      </c>
      <c r="B87" s="14" t="s">
        <v>40</v>
      </c>
      <c r="C87" s="48">
        <v>6.7686999999999997E-2</v>
      </c>
      <c r="D87" s="85"/>
      <c r="E87" s="169"/>
      <c r="F87" s="170"/>
      <c r="G87" s="170"/>
      <c r="H87" s="170"/>
      <c r="I87" s="170"/>
      <c r="J87" s="171"/>
    </row>
    <row r="88" spans="1:11" ht="17.25">
      <c r="A88" s="142" t="s">
        <v>28</v>
      </c>
      <c r="B88" s="143"/>
      <c r="C88" s="143"/>
      <c r="D88" s="143"/>
      <c r="E88" s="155"/>
      <c r="F88" s="155"/>
      <c r="G88" s="155"/>
      <c r="H88" s="155"/>
      <c r="I88" s="24">
        <f>I86*C87</f>
        <v>5574.5659459999997</v>
      </c>
      <c r="J88" s="68"/>
    </row>
    <row r="89" spans="1:11" ht="18">
      <c r="A89" s="158"/>
      <c r="B89" s="159"/>
      <c r="C89" s="159"/>
      <c r="D89" s="159"/>
      <c r="E89" s="160"/>
      <c r="F89" s="160"/>
      <c r="G89" s="160"/>
      <c r="H89" s="160"/>
      <c r="I89" s="160"/>
      <c r="J89" s="68"/>
    </row>
    <row r="90" spans="1:11" ht="18">
      <c r="A90" s="161" t="s">
        <v>29</v>
      </c>
      <c r="B90" s="161"/>
      <c r="C90" s="161"/>
      <c r="D90" s="161"/>
      <c r="E90" s="162"/>
      <c r="F90" s="163"/>
      <c r="G90" s="163"/>
      <c r="H90" s="164"/>
      <c r="I90" s="98">
        <f>I86+I88</f>
        <v>87932.565946000002</v>
      </c>
      <c r="J90" s="68"/>
    </row>
  </sheetData>
  <mergeCells count="53">
    <mergeCell ref="A89:D89"/>
    <mergeCell ref="E89:I89"/>
    <mergeCell ref="A90:D90"/>
    <mergeCell ref="E90:H90"/>
    <mergeCell ref="I85:J85"/>
    <mergeCell ref="A86:D86"/>
    <mergeCell ref="E86:H86"/>
    <mergeCell ref="E87:J87"/>
    <mergeCell ref="A88:D88"/>
    <mergeCell ref="E88:H88"/>
    <mergeCell ref="A84:D84"/>
    <mergeCell ref="E84:H84"/>
    <mergeCell ref="I82:J82"/>
    <mergeCell ref="I76:J76"/>
    <mergeCell ref="A78:D78"/>
    <mergeCell ref="E78:H78"/>
    <mergeCell ref="I79:J79"/>
    <mergeCell ref="A81:D81"/>
    <mergeCell ref="E81:H81"/>
    <mergeCell ref="I69:J69"/>
    <mergeCell ref="A71:D71"/>
    <mergeCell ref="E71:H71"/>
    <mergeCell ref="I72:J72"/>
    <mergeCell ref="A75:D75"/>
    <mergeCell ref="E75:H75"/>
    <mergeCell ref="I63:J63"/>
    <mergeCell ref="A65:D65"/>
    <mergeCell ref="E65:H65"/>
    <mergeCell ref="I66:J66"/>
    <mergeCell ref="A68:D68"/>
    <mergeCell ref="E68:H68"/>
    <mergeCell ref="I57:J57"/>
    <mergeCell ref="A59:D59"/>
    <mergeCell ref="E59:H59"/>
    <mergeCell ref="I60:J60"/>
    <mergeCell ref="A62:D62"/>
    <mergeCell ref="E62:H62"/>
    <mergeCell ref="I51:J51"/>
    <mergeCell ref="A53:D53"/>
    <mergeCell ref="E53:H53"/>
    <mergeCell ref="I54:J54"/>
    <mergeCell ref="A56:D56"/>
    <mergeCell ref="E56:H56"/>
    <mergeCell ref="B35:B37"/>
    <mergeCell ref="B39:B40"/>
    <mergeCell ref="B41:B42"/>
    <mergeCell ref="A50:D50"/>
    <mergeCell ref="E50:H50"/>
    <mergeCell ref="A2:D2"/>
    <mergeCell ref="I25:J25"/>
    <mergeCell ref="A29:D29"/>
    <mergeCell ref="E29:H29"/>
    <mergeCell ref="I30:J30"/>
  </mergeCells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展台结算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娄轩 Hana Lou</cp:lastModifiedBy>
  <dcterms:created xsi:type="dcterms:W3CDTF">2014-02-12T08:04:12Z</dcterms:created>
  <dcterms:modified xsi:type="dcterms:W3CDTF">2020-03-26T03:42:38Z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