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60" windowHeight="14720"/>
  </bookViews>
  <sheets>
    <sheet name="Summary" sheetId="9" r:id="rId1"/>
    <sheet name="Creative Development" sheetId="12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<sst xmlns="http://schemas.openxmlformats.org/spreadsheetml/2006/main" count="74" uniqueCount="42">
  <si>
    <t>结算单</t>
  </si>
  <si>
    <t>Client:</t>
  </si>
  <si>
    <t>AstraZeneca</t>
  </si>
  <si>
    <t xml:space="preserve">Project Name: </t>
  </si>
  <si>
    <t>2023安达唐物料设计制作项目</t>
  </si>
  <si>
    <t>Supplier Contact Information:</t>
  </si>
  <si>
    <t>keira.liu@ubs-cn.com</t>
  </si>
  <si>
    <t>Effective Date:</t>
  </si>
  <si>
    <t>Item</t>
  </si>
  <si>
    <t>Cost</t>
  </si>
  <si>
    <t>I. Creative Development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</si>
  <si>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</si>
  <si>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</si>
  <si>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</si>
  <si>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</si>
  <si>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</si>
  <si>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</si>
  <si>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</si>
  <si>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</si>
  <si>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</si>
  <si>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</si>
  <si>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</si>
  <si>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KV*1张</t>
  </si>
  <si>
    <t>活动KV (new work)</t>
  </si>
  <si>
    <t>包括创意、设计、完稿（不包含租图、拍摄等第三方费用）</t>
  </si>
  <si>
    <t>张</t>
  </si>
  <si>
    <t>Total：</t>
  </si>
  <si>
    <t>海报*20张</t>
  </si>
  <si>
    <t>海报(new work)</t>
  </si>
  <si>
    <t>根据已有KV进行设计、排版、完稿，尺寸60CM*90CM</t>
  </si>
  <si>
    <t>DA*4p</t>
  </si>
  <si>
    <t>DA内页、手册内页或单页排版 (new work)</t>
  </si>
  <si>
    <t>包括设计、排版、完稿，单页尺寸A4</t>
  </si>
  <si>
    <t>页</t>
  </si>
  <si>
    <t>背景板*6个</t>
  </si>
  <si>
    <t>背景板(new work)</t>
  </si>
  <si>
    <t>根据已有KV进行设计、排版、完稿</t>
  </si>
  <si>
    <t>个</t>
  </si>
  <si>
    <t>项目管理/人员管理 
Service Fee/Staffing Fee</t>
  </si>
  <si>
    <t>Creative Director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</si>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</sst>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80">
    <xf numFmtId="0" fontId="0" fillId="0" borderId="0" xfId="0">
      <alignment vertical="center"/>
    </xf>
    <xf numFmtId="0" fontId="0" fillId="0" borderId="0" xfId="50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2" applyFont="1" applyAlignment="1">
      <alignment vertical="center" wrapText="1"/>
    </xf>
    <xf numFmtId="0" fontId="4" fillId="0" borderId="0" xfId="52" applyFont="1" applyAlignment="1">
      <alignment wrapText="1"/>
    </xf>
    <xf numFmtId="0" fontId="3" fillId="0" borderId="0" xfId="52" applyFont="1" applyFill="1" applyBorder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right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left" vertical="center" wrapText="1"/>
    </xf>
    <xf numFmtId="0" fontId="3" fillId="2" borderId="4" xfId="52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7" fillId="3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176" fontId="3" fillId="4" borderId="5" xfId="52" applyNumberFormat="1" applyFont="1" applyFill="1" applyBorder="1" applyAlignment="1">
      <alignment horizontal="right" vertical="center"/>
    </xf>
    <xf numFmtId="176" fontId="3" fillId="4" borderId="6" xfId="52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176" fontId="8" fillId="0" borderId="0" xfId="49" applyNumberFormat="1" applyFont="1" applyFill="1" applyAlignment="1">
      <alignment horizontal="left"/>
    </xf>
    <xf numFmtId="0" fontId="8" fillId="0" borderId="0" xfId="49" applyFont="1" applyFill="1" applyAlignment="1">
      <alignment horizontal="left" vertical="center" wrapText="1"/>
    </xf>
    <xf numFmtId="176" fontId="8" fillId="0" borderId="0" xfId="49" applyNumberFormat="1" applyFont="1" applyFill="1" applyAlignment="1">
      <alignment horizontal="left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6" fillId="0" borderId="2" xfId="52" applyFont="1" applyFill="1" applyBorder="1" applyAlignment="1">
      <alignment horizontal="center" vertical="center"/>
    </xf>
    <xf numFmtId="0" fontId="6" fillId="0" borderId="7" xfId="52" applyFont="1" applyFill="1" applyBorder="1" applyAlignment="1">
      <alignment horizontal="center" vertical="center"/>
    </xf>
    <xf numFmtId="0" fontId="3" fillId="2" borderId="8" xfId="52" applyFont="1" applyFill="1" applyBorder="1" applyAlignment="1">
      <alignment horizontal="left" vertical="center"/>
    </xf>
    <xf numFmtId="40" fontId="7" fillId="0" borderId="4" xfId="51" applyNumberFormat="1" applyFont="1" applyFill="1" applyBorder="1" applyAlignment="1">
      <alignment horizontal="center" vertical="center"/>
    </xf>
    <xf numFmtId="9" fontId="1" fillId="0" borderId="4" xfId="51" applyNumberFormat="1" applyFont="1" applyFill="1" applyBorder="1" applyAlignment="1">
      <alignment horizontal="center" vertical="center"/>
    </xf>
    <xf numFmtId="177" fontId="1" fillId="0" borderId="4" xfId="51" applyNumberFormat="1" applyFont="1" applyFill="1" applyBorder="1" applyAlignment="1">
      <alignment horizontal="center" vertical="center"/>
    </xf>
    <xf numFmtId="37" fontId="7" fillId="0" borderId="8" xfId="1" applyNumberFormat="1" applyFont="1" applyFill="1" applyBorder="1" applyAlignment="1">
      <alignment horizontal="center" vertical="center"/>
    </xf>
    <xf numFmtId="178" fontId="3" fillId="4" borderId="9" xfId="52" applyNumberFormat="1" applyFont="1" applyFill="1" applyBorder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8" fillId="0" borderId="0" xfId="49" applyFont="1" applyFill="1" applyAlignment="1">
      <alignment horizontal="left" vertical="center"/>
    </xf>
    <xf numFmtId="0" fontId="0" fillId="0" borderId="0" xfId="50" applyFont="1" applyFill="1" applyAlignment="1"/>
    <xf numFmtId="0" fontId="0" fillId="0" borderId="0" xfId="0" applyAlignment="1">
      <alignment horizontal="center" vertical="center"/>
    </xf>
    <xf numFmtId="0" fontId="6" fillId="0" borderId="4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6" fillId="2" borderId="4" xfId="52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right" vertical="center" wrapText="1"/>
    </xf>
    <xf numFmtId="176" fontId="3" fillId="4" borderId="4" xfId="52" applyNumberFormat="1" applyFont="1" applyFill="1" applyBorder="1" applyAlignment="1">
      <alignment horizontal="right" vertical="center"/>
    </xf>
    <xf numFmtId="0" fontId="3" fillId="0" borderId="0" xfId="52" applyFont="1" applyFill="1" applyBorder="1" applyAlignment="1">
      <alignment horizontal="center" vertical="center"/>
    </xf>
    <xf numFmtId="0" fontId="6" fillId="2" borderId="4" xfId="52" applyFont="1" applyFill="1" applyBorder="1" applyAlignment="1">
      <alignment horizontal="center" vertical="center"/>
    </xf>
    <xf numFmtId="40" fontId="10" fillId="0" borderId="4" xfId="51" applyNumberFormat="1" applyFont="1" applyFill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/>
    </xf>
    <xf numFmtId="0" fontId="11" fillId="0" borderId="4" xfId="51" applyFont="1" applyFill="1" applyBorder="1" applyAlignment="1">
      <alignment horizontal="center" vertical="center"/>
    </xf>
    <xf numFmtId="37" fontId="10" fillId="0" borderId="4" xfId="1" applyNumberFormat="1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179" fontId="3" fillId="0" borderId="4" xfId="1" applyNumberFormat="1" applyFont="1" applyFill="1" applyBorder="1" applyAlignment="1">
      <alignment horizontal="right" vertical="center"/>
    </xf>
    <xf numFmtId="176" fontId="3" fillId="4" borderId="4" xfId="52" applyNumberFormat="1" applyFont="1" applyFill="1" applyBorder="1" applyAlignment="1">
      <alignment horizontal="center" vertical="center"/>
    </xf>
    <xf numFmtId="178" fontId="3" fillId="4" borderId="4" xfId="52" applyNumberFormat="1" applyFont="1" applyFill="1" applyBorder="1" applyAlignment="1">
      <alignment horizontal="right" vertical="center"/>
    </xf>
    <xf numFmtId="0" fontId="3" fillId="0" borderId="0" xfId="49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0" fillId="0" borderId="0" xfId="0" applyFont="1">
      <alignment vertical="center"/>
    </xf>
    <xf numFmtId="0" fontId="6" fillId="2" borderId="10" xfId="52" applyFont="1" applyFill="1" applyBorder="1" applyAlignment="1">
      <alignment horizontal="left" vertical="center"/>
    </xf>
    <xf numFmtId="0" fontId="6" fillId="2" borderId="11" xfId="52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 wrapText="1"/>
    </xf>
    <xf numFmtId="178" fontId="3" fillId="0" borderId="8" xfId="1" applyNumberFormat="1" applyFont="1" applyFill="1" applyBorder="1" applyAlignment="1">
      <alignment horizontal="right" vertical="center"/>
    </xf>
    <xf numFmtId="0" fontId="3" fillId="2" borderId="10" xfId="52" applyFont="1" applyFill="1" applyBorder="1" applyAlignment="1">
      <alignment horizontal="left" vertical="center"/>
    </xf>
    <xf numFmtId="0" fontId="3" fillId="2" borderId="11" xfId="52" applyFont="1" applyFill="1" applyBorder="1" applyAlignment="1">
      <alignment horizontal="left" vertical="center"/>
    </xf>
    <xf numFmtId="179" fontId="3" fillId="0" borderId="8" xfId="1" applyNumberFormat="1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right" vertical="center" wrapText="1"/>
    </xf>
    <xf numFmtId="178" fontId="3" fillId="6" borderId="13" xfId="1" applyNumberFormat="1" applyFont="1" applyFill="1" applyBorder="1" applyAlignment="1">
      <alignment horizontal="right" vertical="center"/>
    </xf>
    <xf numFmtId="178" fontId="3" fillId="4" borderId="9" xfId="52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12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E24"/>
  <sheetViews>
    <sheetView tabSelected="1" workbookViewId="0">
      <selection activeCell="B2" sqref="B2"/>
    </sheetView>
  </sheetViews>
  <sheetFormatPr defaultColWidth="8.91964285714286" defaultRowHeight="17.6" outlineLevelCol="4"/>
  <cols>
    <col min="1" max="1" width="5.08035714285714" style="3" customWidth="1"/>
    <col min="2" max="2" width="39.5803571428571" customWidth="1"/>
    <col min="3" max="3" width="37.6696428571429" style="3" customWidth="1"/>
    <col min="4" max="4" width="19.4196428571429" customWidth="1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4">
      <c r="B3" s="7" t="s">
        <v>3</v>
      </c>
      <c r="C3" s="8" t="s">
        <v>4</v>
      </c>
      <c r="D3" s="63"/>
    </row>
    <row r="4" s="1" customFormat="1" ht="16.5" customHeight="1" spans="2:5">
      <c r="B4" s="11" t="s">
        <v>5</v>
      </c>
      <c r="C4" s="12" t="s">
        <v>6</v>
      </c>
      <c r="D4" s="63"/>
      <c r="E4"/>
    </row>
    <row r="5" s="1" customFormat="1" ht="16.5" customHeight="1" spans="2:5">
      <c r="B5" s="11" t="s">
        <v>7</v>
      </c>
      <c r="C5" s="13"/>
      <c r="D5" s="63"/>
      <c r="E5"/>
    </row>
    <row r="6" s="1" customFormat="1" ht="16.5" customHeight="1" spans="2:5">
      <c r="B6" s="14"/>
      <c r="C6" s="8"/>
      <c r="D6" s="63"/>
      <c r="E6"/>
    </row>
    <row r="7" s="1" customFormat="1" ht="30.75" customHeight="1" spans="2:5">
      <c r="B7" s="15" t="s">
        <v>8</v>
      </c>
      <c r="C7" s="33" t="s">
        <v>9</v>
      </c>
      <c r="D7" s="63"/>
      <c r="E7"/>
    </row>
    <row r="8" s="1" customFormat="1" spans="2:5">
      <c r="B8" s="64" t="s">
        <v>10</v>
      </c>
      <c r="C8" s="65"/>
      <c r="D8" s="63"/>
      <c r="E8"/>
    </row>
    <row r="9" s="1" customFormat="1" spans="2:5">
      <c r="B9" s="66" t="s">
        <v>11</v>
      </c>
      <c r="C9" s="67">
        <f>'Creative Development'!H20</f>
        <v>20060</v>
      </c>
      <c r="D9" s="63"/>
      <c r="E9"/>
    </row>
    <row r="10" s="1" customFormat="1" spans="2:4">
      <c r="B10" s="68" t="s">
        <v>12</v>
      </c>
      <c r="C10" s="69"/>
      <c r="D10" s="63"/>
    </row>
    <row r="11" spans="2:4">
      <c r="B11" s="66" t="s">
        <v>11</v>
      </c>
      <c r="C11" s="70">
        <f>'Staffing Fee'!H10</f>
        <v>3180</v>
      </c>
      <c r="D11" s="63"/>
    </row>
    <row r="12" ht="8" customHeight="1" spans="2:4">
      <c r="B12" s="71"/>
      <c r="C12" s="72"/>
      <c r="D12" s="63"/>
    </row>
    <row r="13" spans="2:4">
      <c r="B13" s="73" t="s">
        <v>11</v>
      </c>
      <c r="C13" s="74">
        <f>C9+C11</f>
        <v>23240</v>
      </c>
      <c r="D13" s="63"/>
    </row>
    <row r="14" spans="2:4">
      <c r="B14" s="73" t="s">
        <v>13</v>
      </c>
      <c r="C14" s="74">
        <f>C13*0.06</f>
        <v>1394.4</v>
      </c>
      <c r="D14" s="63"/>
    </row>
    <row r="15" ht="18.35" spans="2:3">
      <c r="B15" s="23" t="s">
        <v>14</v>
      </c>
      <c r="C15" s="75">
        <f>C13+C14</f>
        <v>24634.4</v>
      </c>
    </row>
    <row r="16" spans="2:3">
      <c r="B16" s="76"/>
      <c r="C16" s="77"/>
    </row>
    <row r="17" spans="2:3">
      <c r="B17" s="78" t="s">
        <v>15</v>
      </c>
      <c r="C17" s="79">
        <f>C11/C13</f>
        <v>0.136833046471601</v>
      </c>
    </row>
    <row r="19" spans="2:2">
      <c r="B19" s="25"/>
    </row>
    <row r="20" spans="2:2">
      <c r="B20" s="27"/>
    </row>
    <row r="21" spans="2:2">
      <c r="B21" s="27"/>
    </row>
    <row r="22" spans="2:2">
      <c r="B22" s="27"/>
    </row>
    <row r="23" spans="2:2">
      <c r="B23" s="27"/>
    </row>
    <row r="24" spans="2:2">
      <c r="B24" s="27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9"/>
  <sheetViews>
    <sheetView zoomScaleSheetLayoutView="90" workbookViewId="0">
      <selection activeCell="B2" sqref="B2"/>
    </sheetView>
  </sheetViews>
  <sheetFormatPr defaultColWidth="8.91964285714286" defaultRowHeight="17.6" outlineLevelCol="7"/>
  <cols>
    <col min="1" max="1" width="5.08035714285714" style="3" customWidth="1"/>
    <col min="2" max="2" width="34.4196428571429" customWidth="1"/>
    <col min="3" max="3" width="46.5982142857143" style="4" customWidth="1"/>
    <col min="4" max="4" width="17.5803571428571" style="4" customWidth="1"/>
    <col min="5" max="5" width="11" style="43" customWidth="1"/>
    <col min="6" max="6" width="8.41964285714286" customWidth="1"/>
    <col min="7" max="7" width="10.0803571428571" style="3" customWidth="1"/>
    <col min="8" max="8" width="14.9196428571429" style="3" customWidth="1"/>
    <col min="9" max="9" width="13.5803571428571" customWidth="1"/>
  </cols>
  <sheetData>
    <row r="1" ht="37.5" customHeight="1" spans="2:8">
      <c r="B1" s="5" t="s">
        <v>0</v>
      </c>
      <c r="C1" s="5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30"/>
      <c r="F2" s="30"/>
      <c r="G2" s="31"/>
      <c r="H2" s="31"/>
    </row>
    <row r="3" spans="2:8">
      <c r="B3" s="7" t="s">
        <v>3</v>
      </c>
      <c r="C3" s="8" t="s">
        <v>4</v>
      </c>
      <c r="D3" s="10"/>
      <c r="E3" s="30"/>
      <c r="F3" s="30"/>
      <c r="G3" s="31"/>
      <c r="H3" s="31"/>
    </row>
    <row r="4" s="1" customFormat="1" ht="16.5" customHeight="1" spans="2:8">
      <c r="B4" s="11" t="s">
        <v>5</v>
      </c>
      <c r="C4" s="12" t="s">
        <v>6</v>
      </c>
      <c r="D4" s="11"/>
      <c r="E4" s="5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51"/>
      <c r="F5" s="11"/>
      <c r="G5" s="11"/>
      <c r="H5" s="11"/>
    </row>
    <row r="6" s="1" customFormat="1" ht="16.5" customHeight="1" spans="2:8">
      <c r="B6" s="14"/>
      <c r="C6" s="8"/>
      <c r="D6" s="14"/>
      <c r="E6" s="51"/>
      <c r="F6" s="14"/>
      <c r="G6" s="14"/>
      <c r="H6" s="14"/>
    </row>
    <row r="7" s="1" customFormat="1" ht="30.75" customHeight="1" spans="2:8">
      <c r="B7" s="44" t="s">
        <v>8</v>
      </c>
      <c r="C7" s="45" t="s">
        <v>16</v>
      </c>
      <c r="D7" s="45" t="s">
        <v>17</v>
      </c>
      <c r="E7" s="44" t="s">
        <v>18</v>
      </c>
      <c r="F7" s="44" t="s">
        <v>19</v>
      </c>
      <c r="G7" s="44" t="s">
        <v>20</v>
      </c>
      <c r="H7" s="44" t="s">
        <v>21</v>
      </c>
    </row>
    <row r="8" s="1" customFormat="1" spans="2:8">
      <c r="B8" s="46" t="s">
        <v>22</v>
      </c>
      <c r="C8" s="46"/>
      <c r="D8" s="46"/>
      <c r="E8" s="52"/>
      <c r="F8" s="46"/>
      <c r="G8" s="46"/>
      <c r="H8" s="46"/>
    </row>
    <row r="9" s="1" customFormat="1" ht="31" spans="2:8">
      <c r="B9" s="47" t="s">
        <v>23</v>
      </c>
      <c r="C9" s="47" t="s">
        <v>24</v>
      </c>
      <c r="D9" s="48">
        <v>2021</v>
      </c>
      <c r="E9" s="53">
        <v>2800</v>
      </c>
      <c r="F9" s="54" t="s">
        <v>25</v>
      </c>
      <c r="G9" s="55">
        <v>1</v>
      </c>
      <c r="H9" s="56">
        <f>E9*G9</f>
        <v>2800</v>
      </c>
    </row>
    <row r="10" s="1" customFormat="1" spans="2:8">
      <c r="B10" s="49" t="s">
        <v>26</v>
      </c>
      <c r="C10" s="49"/>
      <c r="D10" s="49"/>
      <c r="E10" s="57"/>
      <c r="F10" s="49"/>
      <c r="G10" s="49"/>
      <c r="H10" s="58">
        <f>SUM(H9:H9)</f>
        <v>2800</v>
      </c>
    </row>
    <row r="11" s="1" customFormat="1" spans="2:8">
      <c r="B11" s="46" t="s">
        <v>27</v>
      </c>
      <c r="C11" s="46"/>
      <c r="D11" s="46"/>
      <c r="E11" s="52"/>
      <c r="F11" s="46"/>
      <c r="G11" s="46"/>
      <c r="H11" s="46"/>
    </row>
    <row r="12" s="42" customFormat="1" ht="16" customHeight="1" spans="2:8">
      <c r="B12" s="47" t="s">
        <v>28</v>
      </c>
      <c r="C12" s="47" t="s">
        <v>29</v>
      </c>
      <c r="D12" s="48">
        <v>2021</v>
      </c>
      <c r="E12" s="53">
        <v>1000</v>
      </c>
      <c r="F12" s="54" t="s">
        <v>25</v>
      </c>
      <c r="G12" s="55">
        <v>14</v>
      </c>
      <c r="H12" s="56">
        <f>E12*G12</f>
        <v>14000</v>
      </c>
    </row>
    <row r="13" s="42" customFormat="1" spans="2:8">
      <c r="B13" s="49" t="s">
        <v>26</v>
      </c>
      <c r="C13" s="49"/>
      <c r="D13" s="49"/>
      <c r="E13" s="57"/>
      <c r="F13" s="49"/>
      <c r="G13" s="49"/>
      <c r="H13" s="58">
        <f>SUM(H12:H12)</f>
        <v>14000</v>
      </c>
    </row>
    <row r="14" customFormat="1" spans="2:8">
      <c r="B14" s="46" t="s">
        <v>30</v>
      </c>
      <c r="C14" s="46"/>
      <c r="D14" s="46"/>
      <c r="E14" s="52"/>
      <c r="F14" s="46"/>
      <c r="G14" s="46"/>
      <c r="H14" s="46"/>
    </row>
    <row r="15" customFormat="1" ht="31" spans="2:8">
      <c r="B15" s="47" t="s">
        <v>31</v>
      </c>
      <c r="C15" s="47" t="s">
        <v>32</v>
      </c>
      <c r="D15" s="48">
        <v>2021</v>
      </c>
      <c r="E15" s="53">
        <v>630</v>
      </c>
      <c r="F15" s="54" t="s">
        <v>33</v>
      </c>
      <c r="G15" s="55">
        <v>2</v>
      </c>
      <c r="H15" s="56">
        <f>E15*G15</f>
        <v>1260</v>
      </c>
    </row>
    <row r="16" customFormat="1" spans="2:8">
      <c r="B16" s="49" t="s">
        <v>26</v>
      </c>
      <c r="C16" s="49"/>
      <c r="D16" s="49"/>
      <c r="E16" s="57"/>
      <c r="F16" s="49"/>
      <c r="G16" s="49"/>
      <c r="H16" s="58">
        <f>SUM(H15:H15)</f>
        <v>1260</v>
      </c>
    </row>
    <row r="17" customFormat="1" spans="2:8">
      <c r="B17" s="46" t="s">
        <v>34</v>
      </c>
      <c r="C17" s="46"/>
      <c r="D17" s="46"/>
      <c r="E17" s="52"/>
      <c r="F17" s="46"/>
      <c r="G17" s="46"/>
      <c r="H17" s="46"/>
    </row>
    <row r="18" customFormat="1" spans="2:8">
      <c r="B18" s="47" t="s">
        <v>35</v>
      </c>
      <c r="C18" s="47" t="s">
        <v>36</v>
      </c>
      <c r="D18" s="48">
        <v>2021</v>
      </c>
      <c r="E18" s="53">
        <v>1000</v>
      </c>
      <c r="F18" s="54" t="s">
        <v>37</v>
      </c>
      <c r="G18" s="55">
        <v>2</v>
      </c>
      <c r="H18" s="56">
        <f>E18*G18</f>
        <v>2000</v>
      </c>
    </row>
    <row r="19" customFormat="1" spans="2:8">
      <c r="B19" s="49" t="s">
        <v>26</v>
      </c>
      <c r="C19" s="49"/>
      <c r="D19" s="49"/>
      <c r="E19" s="57"/>
      <c r="F19" s="49"/>
      <c r="G19" s="49"/>
      <c r="H19" s="58">
        <f>SUM(H18:H18)</f>
        <v>2000</v>
      </c>
    </row>
    <row r="20" spans="2:8">
      <c r="B20" s="50" t="s">
        <v>11</v>
      </c>
      <c r="C20" s="50"/>
      <c r="D20" s="50"/>
      <c r="E20" s="59"/>
      <c r="F20" s="50"/>
      <c r="G20" s="50"/>
      <c r="H20" s="60">
        <f>H10+H16+H19+H13</f>
        <v>20060</v>
      </c>
    </row>
    <row r="24" spans="2:5">
      <c r="B24" s="25"/>
      <c r="C24" s="26"/>
      <c r="D24" s="26"/>
      <c r="E24" s="61"/>
    </row>
    <row r="25" spans="2:5">
      <c r="B25" s="27"/>
      <c r="C25" s="28"/>
      <c r="D25" s="28"/>
      <c r="E25" s="62"/>
    </row>
    <row r="26" spans="2:5">
      <c r="B26" s="27"/>
      <c r="C26" s="28"/>
      <c r="D26" s="28"/>
      <c r="E26" s="62"/>
    </row>
    <row r="27" spans="2:5">
      <c r="B27" s="27"/>
      <c r="C27" s="28"/>
      <c r="D27" s="28"/>
      <c r="E27" s="62"/>
    </row>
    <row r="28" spans="2:5">
      <c r="B28" s="27"/>
      <c r="C28" s="28"/>
      <c r="D28" s="28"/>
      <c r="E28" s="62"/>
    </row>
    <row r="29" spans="2:5">
      <c r="B29" s="27"/>
      <c r="C29" s="29"/>
      <c r="D29" s="29"/>
      <c r="E29" s="62"/>
    </row>
  </sheetData>
  <mergeCells count="10">
    <mergeCell ref="B1:C1"/>
    <mergeCell ref="B8:H8"/>
    <mergeCell ref="B10:G10"/>
    <mergeCell ref="B11:H11"/>
    <mergeCell ref="B13:G13"/>
    <mergeCell ref="B14:H14"/>
    <mergeCell ref="B16:G16"/>
    <mergeCell ref="B17:H17"/>
    <mergeCell ref="B19:G19"/>
    <mergeCell ref="B20:G2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="85" zoomScaleNormal="85" workbookViewId="0">
      <selection activeCell="B2" sqref="B2"/>
    </sheetView>
  </sheetViews>
  <sheetFormatPr defaultColWidth="8.91964285714286" defaultRowHeight="17.6" outlineLevelCol="7"/>
  <cols>
    <col min="1" max="1" width="5.08035714285714" style="3" customWidth="1"/>
    <col min="2" max="2" width="26.0803571428571" customWidth="1"/>
    <col min="3" max="3" width="38.1696428571429" style="4" customWidth="1"/>
    <col min="4" max="4" width="17.0803571428571" style="4" customWidth="1"/>
    <col min="5" max="5" width="11" customWidth="1"/>
    <col min="6" max="6" width="8.41964285714286" customWidth="1"/>
    <col min="7" max="7" width="10.0803571428571" style="3" customWidth="1"/>
    <col min="8" max="8" width="14.9196428571429" style="3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30"/>
      <c r="F2" s="30"/>
      <c r="G2" s="31"/>
      <c r="H2" s="31"/>
    </row>
    <row r="3" spans="2:8">
      <c r="B3" s="7" t="s">
        <v>3</v>
      </c>
      <c r="C3" s="8" t="s">
        <v>4</v>
      </c>
      <c r="D3" s="10"/>
      <c r="E3" s="30"/>
      <c r="F3" s="30"/>
      <c r="G3" s="31"/>
      <c r="H3" s="31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8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16</v>
      </c>
      <c r="D7" s="16" t="s">
        <v>17</v>
      </c>
      <c r="E7" s="32" t="s">
        <v>18</v>
      </c>
      <c r="F7" s="32" t="s">
        <v>19</v>
      </c>
      <c r="G7" s="32" t="s">
        <v>20</v>
      </c>
      <c r="H7" s="33" t="s">
        <v>21</v>
      </c>
    </row>
    <row r="8" ht="33.75" customHeight="1" spans="2:8">
      <c r="B8" s="17" t="s">
        <v>38</v>
      </c>
      <c r="C8" s="18"/>
      <c r="D8" s="18"/>
      <c r="E8" s="18"/>
      <c r="F8" s="18"/>
      <c r="G8" s="18"/>
      <c r="H8" s="34"/>
    </row>
    <row r="9" s="2" customFormat="1" ht="17" spans="1:8">
      <c r="A9" s="19"/>
      <c r="B9" s="20" t="s">
        <v>39</v>
      </c>
      <c r="C9" s="21" t="s">
        <v>40</v>
      </c>
      <c r="D9" s="22">
        <v>2021</v>
      </c>
      <c r="E9" s="35">
        <v>530</v>
      </c>
      <c r="F9" s="36" t="s">
        <v>41</v>
      </c>
      <c r="G9" s="37">
        <v>6</v>
      </c>
      <c r="H9" s="38">
        <f>E9*G9</f>
        <v>3180</v>
      </c>
    </row>
    <row r="10" ht="18.35" spans="2:8">
      <c r="B10" s="23" t="s">
        <v>11</v>
      </c>
      <c r="C10" s="24"/>
      <c r="D10" s="24"/>
      <c r="E10" s="24"/>
      <c r="F10" s="24"/>
      <c r="G10" s="24"/>
      <c r="H10" s="39">
        <f>SUM(H9:H9)</f>
        <v>3180</v>
      </c>
    </row>
    <row r="14" spans="2:5">
      <c r="B14" s="25"/>
      <c r="C14" s="26"/>
      <c r="D14" s="26"/>
      <c r="E14" s="40"/>
    </row>
    <row r="15" spans="2:5">
      <c r="B15" s="27"/>
      <c r="C15" s="28"/>
      <c r="D15" s="28"/>
      <c r="E15" s="41"/>
    </row>
    <row r="16" spans="2:5">
      <c r="B16" s="27"/>
      <c r="C16" s="28"/>
      <c r="D16" s="28"/>
      <c r="E16" s="41"/>
    </row>
    <row r="17" spans="2:5">
      <c r="B17" s="27"/>
      <c r="C17" s="28"/>
      <c r="D17" s="28"/>
      <c r="E17" s="41"/>
    </row>
    <row r="18" spans="2:5">
      <c r="B18" s="27"/>
      <c r="C18" s="28"/>
      <c r="D18" s="28"/>
      <c r="E18" s="41"/>
    </row>
    <row r="19" spans="2:5">
      <c r="B19" s="27"/>
      <c r="C19" s="29"/>
      <c r="D19" s="29"/>
      <c r="E19" s="41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 Development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神子吾子的小梅</cp:lastModifiedBy>
  <dcterms:created xsi:type="dcterms:W3CDTF">2016-06-30T01:42:00Z</dcterms:created>
  <cp:lastPrinted>2021-01-08T22:16:00Z</cp:lastPrinted>
  <dcterms:modified xsi:type="dcterms:W3CDTF">2023-12-21T11:06:55Z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54BE1A5890C947F49E34CC589F151F5D_13</vt:lpwstr>
  </property>
</Properties>
</file>