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ummary" sheetId="9" r:id="rId1"/>
    <sheet name="Medical" sheetId="1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<sst xmlns="http://schemas.openxmlformats.org/spreadsheetml/2006/main" count="50" uniqueCount="32">
  <si>
    <t xml:space="preserve">Quotation </t>
  </si>
  <si>
    <t>Client:</t>
  </si>
  <si>
    <t>AstraZeneca</t>
  </si>
  <si>
    <t xml:space="preserve">Project Name: </t>
  </si>
  <si>
    <t>NF1及NF1-PN领域学术进展幻灯整理制作</t>
  </si>
  <si>
    <t>Supplier Contact Information:</t>
  </si>
  <si>
    <t>Winnie.yang@ubs-cn.com</t>
  </si>
  <si>
    <t>Effective Date:</t>
  </si>
  <si>
    <t>Item</t>
  </si>
  <si>
    <t>Cost</t>
  </si>
  <si>
    <t>I.Medical</t>
  </si>
  <si>
    <t>Sub-total</t>
  </si>
  <si>
    <t>TAX 6%</t>
  </si>
  <si>
    <t>Total</t>
  </si>
  <si>
    <t>Description</t>
  </si>
  <si>
    <t>AZ Annual Rate
(if have, list year)</t>
  </si>
  <si>
    <t>(If annual rate, list rate)</t>
  </si>
  <si>
    <t>Unit Price</t>
  </si>
  <si>
    <t>Unit</t>
  </si>
  <si>
    <t>Quantity</t>
  </si>
  <si>
    <t>Amount</t>
  </si>
  <si>
    <t>1.NF1及NF1-PN领域进展幻灯制作-10套（450p）</t>
  </si>
  <si>
    <t>销售培训幻灯(new work)</t>
  </si>
  <si>
    <t>封面以及封底不计数，包括医学编辑及适量文献检索
（每套幻灯至少3-5篇文献，额外或特需的文献检索或下载可参考“其他附加内容”分别报价）</t>
  </si>
  <si>
    <t>2024 rate card</t>
  </si>
  <si>
    <t>页</t>
  </si>
  <si>
    <t>PPT美化(普通美化)(new work)</t>
  </si>
  <si>
    <t>使用PPT重绘图表、字体设定、动作设定等</t>
  </si>
  <si>
    <t>Total：</t>
  </si>
  <si>
    <t>2.NF1及NF1-PN领域大会翻译-4套（共150p）</t>
  </si>
  <si>
    <t>医学Slides英译中(new work)</t>
  </si>
  <si>
    <t>包括翻译、校对、润色，按页计算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</si>
</sst>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\¥#,##0.00;[Red]\¥#,##0.00"/>
    <numFmt numFmtId="178" formatCode="\¥#,##0.00_);[Red]\(\¥#,##0.00\)"/>
    <numFmt numFmtId="179" formatCode="\¥#,##0_);[Red]\(\¥#,##0\)"/>
  </numFmts>
  <fonts count="31">
    <font>
      <sz val="12"/>
      <name val="宋体"/>
      <charset val="134"/>
    </font>
    <font>
      <b/>
      <sz val="28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u/>
      <sz val="11"/>
      <color rgb="FF0000FF"/>
      <name val="宋体"/>
      <charset val="134"/>
      <scheme val="minor"/>
    </font>
    <font>
      <b/>
      <sz val="11"/>
      <name val="微软雅黑"/>
      <charset val="134"/>
    </font>
    <font>
      <sz val="9"/>
      <name val="微软雅黑"/>
      <charset val="134"/>
    </font>
    <font>
      <sz val="9"/>
      <color theme="1"/>
      <name val="微软雅黑"/>
      <charset val="134"/>
    </font>
    <font>
      <b/>
      <sz val="12"/>
      <color rgb="FF0070C0"/>
      <name val="宋体"/>
      <charset val="134"/>
      <scheme val="minor"/>
    </font>
    <font>
      <b/>
      <sz val="12"/>
      <color rgb="FFFF0000"/>
      <name val="微软雅黑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</fonts>
  <fills count="36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7" borderId="1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8" borderId="20" applyNumberFormat="0" applyAlignment="0" applyProtection="0">
      <alignment vertical="center"/>
    </xf>
    <xf numFmtId="0" fontId="20" fillId="9" borderId="21" applyNumberFormat="0" applyAlignment="0" applyProtection="0">
      <alignment vertical="center"/>
    </xf>
    <xf numFmtId="0" fontId="21" fillId="9" borderId="20" applyNumberFormat="0" applyAlignment="0" applyProtection="0">
      <alignment vertical="center"/>
    </xf>
    <xf numFmtId="0" fontId="22" fillId="10" borderId="22" applyNumberFormat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0" borderId="0"/>
  </cellStyleXfs>
  <cellXfs count="49">
    <xf numFmtId="0" fontId="0" fillId="0" borderId="0" xfId="0">
      <alignment vertical="center"/>
    </xf>
    <xf numFmtId="0" fontId="0" fillId="0" borderId="0" xfId="55"/>
    <xf numFmtId="0" fontId="0" fillId="0" borderId="0" xfId="0" applyAlignment="1">
      <alignment vertical="center" wrapText="1"/>
    </xf>
    <xf numFmtId="0" fontId="1" fillId="0" borderId="0" xfId="51" applyFont="1" applyAlignment="1">
      <alignment horizontal="center" vertical="center"/>
    </xf>
    <xf numFmtId="0" fontId="2" fillId="0" borderId="0" xfId="51" applyFont="1">
      <alignment vertical="center"/>
    </xf>
    <xf numFmtId="176" fontId="3" fillId="0" borderId="0" xfId="51" applyNumberFormat="1" applyFont="1" applyAlignment="1">
      <alignment horizontal="left"/>
    </xf>
    <xf numFmtId="0" fontId="3" fillId="0" borderId="0" xfId="57" applyFont="1" applyAlignment="1">
      <alignment vertical="center" wrapText="1"/>
    </xf>
    <xf numFmtId="176" fontId="3" fillId="0" borderId="0" xfId="51" applyNumberFormat="1" applyFont="1" applyAlignment="1">
      <alignment horizontal="center"/>
    </xf>
    <xf numFmtId="0" fontId="3" fillId="0" borderId="0" xfId="57" applyFont="1" applyAlignment="1">
      <alignment horizontal="left"/>
    </xf>
    <xf numFmtId="0" fontId="3" fillId="0" borderId="0" xfId="57" applyFont="1" applyAlignment="1">
      <alignment wrapText="1"/>
    </xf>
    <xf numFmtId="0" fontId="2" fillId="0" borderId="0" xfId="57" applyFont="1" applyAlignment="1">
      <alignment vertical="center"/>
    </xf>
    <xf numFmtId="0" fontId="4" fillId="0" borderId="0" xfId="6" applyNumberFormat="1" applyFill="1" applyBorder="1" applyAlignment="1" applyProtection="1">
      <alignment horizontal="left"/>
    </xf>
    <xf numFmtId="14" fontId="3" fillId="0" borderId="0" xfId="57" applyNumberFormat="1" applyFont="1" applyAlignment="1">
      <alignment horizontal="left" vertical="center"/>
    </xf>
    <xf numFmtId="0" fontId="2" fillId="0" borderId="0" xfId="57" applyFont="1" applyAlignment="1">
      <alignment horizontal="right" vertical="center"/>
    </xf>
    <xf numFmtId="0" fontId="5" fillId="0" borderId="1" xfId="57" applyFont="1" applyBorder="1" applyAlignment="1">
      <alignment horizontal="center" vertical="center"/>
    </xf>
    <xf numFmtId="0" fontId="5" fillId="0" borderId="2" xfId="57" applyFont="1" applyBorder="1" applyAlignment="1">
      <alignment horizontal="center" vertical="center" wrapText="1"/>
    </xf>
    <xf numFmtId="0" fontId="5" fillId="0" borderId="2" xfId="57" applyFont="1" applyBorder="1" applyAlignment="1">
      <alignment horizontal="center" vertical="center"/>
    </xf>
    <xf numFmtId="0" fontId="5" fillId="2" borderId="3" xfId="57" applyFont="1" applyFill="1" applyBorder="1" applyAlignment="1">
      <alignment horizontal="left" vertical="center" wrapText="1"/>
    </xf>
    <xf numFmtId="0" fontId="5" fillId="2" borderId="4" xfId="57" applyFont="1" applyFill="1" applyBorder="1" applyAlignment="1">
      <alignment horizontal="left" vertical="center" wrapText="1"/>
    </xf>
    <xf numFmtId="39" fontId="6" fillId="0" borderId="5" xfId="60" applyNumberFormat="1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39" fontId="6" fillId="0" borderId="6" xfId="60" applyNumberFormat="1" applyFont="1" applyBorder="1" applyAlignment="1">
      <alignment horizontal="center" vertical="center" wrapText="1"/>
    </xf>
    <xf numFmtId="39" fontId="6" fillId="0" borderId="6" xfId="6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176" fontId="2" fillId="3" borderId="3" xfId="57" applyNumberFormat="1" applyFont="1" applyFill="1" applyBorder="1" applyAlignment="1">
      <alignment horizontal="right" vertical="center"/>
    </xf>
    <xf numFmtId="176" fontId="2" fillId="3" borderId="4" xfId="57" applyNumberFormat="1" applyFont="1" applyFill="1" applyBorder="1" applyAlignment="1">
      <alignment horizontal="right" vertical="center"/>
    </xf>
    <xf numFmtId="176" fontId="2" fillId="3" borderId="7" xfId="57" applyNumberFormat="1" applyFont="1" applyFill="1" applyBorder="1" applyAlignment="1">
      <alignment horizontal="right" vertical="center"/>
    </xf>
    <xf numFmtId="176" fontId="2" fillId="4" borderId="8" xfId="57" applyNumberFormat="1" applyFont="1" applyFill="1" applyBorder="1" applyAlignment="1">
      <alignment horizontal="right" vertical="center"/>
    </xf>
    <xf numFmtId="176" fontId="2" fillId="4" borderId="9" xfId="57" applyNumberFormat="1" applyFont="1" applyFill="1" applyBorder="1" applyAlignment="1">
      <alignment horizontal="right" vertical="center"/>
    </xf>
    <xf numFmtId="0" fontId="5" fillId="0" borderId="10" xfId="57" applyFont="1" applyBorder="1" applyAlignment="1">
      <alignment horizontal="center" vertical="center"/>
    </xf>
    <xf numFmtId="0" fontId="5" fillId="2" borderId="11" xfId="57" applyFont="1" applyFill="1" applyBorder="1" applyAlignment="1">
      <alignment horizontal="left" vertical="center" wrapText="1"/>
    </xf>
    <xf numFmtId="37" fontId="7" fillId="0" borderId="12" xfId="1" applyNumberFormat="1" applyFont="1" applyFill="1" applyBorder="1" applyAlignment="1">
      <alignment horizontal="center" vertical="center" wrapText="1"/>
    </xf>
    <xf numFmtId="177" fontId="2" fillId="3" borderId="13" xfId="57" applyNumberFormat="1" applyFont="1" applyFill="1" applyBorder="1" applyAlignment="1">
      <alignment horizontal="right" vertical="center"/>
    </xf>
    <xf numFmtId="178" fontId="2" fillId="4" borderId="14" xfId="57" applyNumberFormat="1" applyFont="1" applyFill="1" applyBorder="1" applyAlignment="1">
      <alignment horizontal="right" vertical="center"/>
    </xf>
    <xf numFmtId="0" fontId="2" fillId="2" borderId="3" xfId="57" applyFont="1" applyFill="1" applyBorder="1" applyAlignment="1">
      <alignment horizontal="left" vertical="center"/>
    </xf>
    <xf numFmtId="0" fontId="2" fillId="2" borderId="11" xfId="57" applyFont="1" applyFill="1" applyBorder="1" applyAlignment="1">
      <alignment horizontal="left" vertical="center"/>
    </xf>
    <xf numFmtId="0" fontId="3" fillId="0" borderId="5" xfId="0" applyFont="1" applyBorder="1" applyAlignment="1">
      <alignment horizontal="right" vertical="center" wrapText="1"/>
    </xf>
    <xf numFmtId="177" fontId="2" fillId="0" borderId="12" xfId="1" applyNumberFormat="1" applyFont="1" applyFill="1" applyBorder="1" applyAlignment="1">
      <alignment horizontal="right" vertical="center"/>
    </xf>
    <xf numFmtId="0" fontId="3" fillId="5" borderId="3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2" fillId="6" borderId="15" xfId="0" applyFont="1" applyFill="1" applyBorder="1" applyAlignment="1">
      <alignment horizontal="right" vertical="center" wrapText="1"/>
    </xf>
    <xf numFmtId="178" fontId="2" fillId="6" borderId="16" xfId="1" applyNumberFormat="1" applyFont="1" applyFill="1" applyBorder="1" applyAlignment="1">
      <alignment horizontal="right" vertical="center"/>
    </xf>
    <xf numFmtId="176" fontId="2" fillId="4" borderId="5" xfId="57" applyNumberFormat="1" applyFont="1" applyFill="1" applyBorder="1" applyAlignment="1">
      <alignment horizontal="right" vertical="center"/>
    </xf>
    <xf numFmtId="178" fontId="2" fillId="4" borderId="12" xfId="57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right" vertical="center"/>
    </xf>
    <xf numFmtId="179" fontId="9" fillId="0" borderId="0" xfId="0" applyNumberFormat="1" applyFont="1">
      <alignment vertical="center"/>
    </xf>
    <xf numFmtId="176" fontId="2" fillId="0" borderId="0" xfId="51" applyNumberFormat="1" applyFont="1" applyAlignment="1"/>
    <xf numFmtId="176" fontId="10" fillId="0" borderId="0" xfId="51" applyNumberFormat="1" applyFont="1" applyAlignment="1">
      <alignment horizontal="left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_商务会议及团队差旅报价表20070807" xfId="49"/>
    <cellStyle name="百分比 2" xfId="50"/>
    <cellStyle name="常规 2" xfId="51"/>
    <cellStyle name="常规 2 2" xfId="52"/>
    <cellStyle name="常规 2 2 2 2" xfId="53"/>
    <cellStyle name="常规 3 2" xfId="54"/>
    <cellStyle name="常规_flash" xfId="55"/>
    <cellStyle name="常规_flash 2" xfId="56"/>
    <cellStyle name="常规_长城会短信相关活动报价1016" xfId="57"/>
    <cellStyle name="常规_长城会短信相关活动报价1016 2" xfId="58"/>
    <cellStyle name="千位分隔 2" xfId="59"/>
    <cellStyle name="千位分隔 2 3" xfId="60"/>
    <cellStyle name="千位分隔 2 3 2" xfId="61"/>
    <cellStyle name="千位分隔 3" xfId="62"/>
    <cellStyle name="样式 1" xfId="63"/>
  </cellStyles>
  <tableStyles count="0" defaultTableStyle="TableStyleMedium2" defaultPivotStyle="PivotStyleLight16"/>
  <colors>
    <mruColors>
      <color rgb="0000FFFF"/>
      <color rgb="00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Winnie.yang@ubs-cn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Winnie.yang@ubs-cn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C22"/>
  <sheetViews>
    <sheetView tabSelected="1" zoomScale="130" zoomScaleNormal="130" workbookViewId="0">
      <selection activeCell="G9" sqref="G9"/>
    </sheetView>
  </sheetViews>
  <sheetFormatPr defaultColWidth="8.875" defaultRowHeight="14.25" outlineLevelCol="2"/>
  <cols>
    <col min="1" max="1" width="5.25" customWidth="1"/>
    <col min="2" max="2" width="33.75" customWidth="1"/>
    <col min="3" max="3" width="42.25" customWidth="1"/>
  </cols>
  <sheetData>
    <row r="1" ht="28" customHeight="1" spans="2:3">
      <c r="B1" s="3" t="s">
        <v>0</v>
      </c>
      <c r="C1" s="3"/>
    </row>
    <row r="2" ht="16.5" spans="2:3">
      <c r="B2" s="4" t="s">
        <v>1</v>
      </c>
      <c r="C2" s="8" t="s">
        <v>2</v>
      </c>
    </row>
    <row r="3" ht="16.5" spans="2:3">
      <c r="B3" s="4" t="s">
        <v>3</v>
      </c>
      <c r="C3" s="8" t="s">
        <v>4</v>
      </c>
    </row>
    <row r="4" s="1" customFormat="1" ht="16.5" customHeight="1" spans="2:3">
      <c r="B4" s="10" t="s">
        <v>5</v>
      </c>
      <c r="C4" s="11" t="s">
        <v>6</v>
      </c>
    </row>
    <row r="5" s="1" customFormat="1" ht="16.5" customHeight="1" spans="2:3">
      <c r="B5" s="10" t="s">
        <v>7</v>
      </c>
      <c r="C5" s="12">
        <v>45702</v>
      </c>
    </row>
    <row r="6" s="1" customFormat="1" ht="16.5" customHeight="1" spans="2:3">
      <c r="B6" s="13"/>
      <c r="C6" s="13"/>
    </row>
    <row r="7" s="1" customFormat="1" ht="30.75" customHeight="1" spans="2:3">
      <c r="B7" s="14" t="s">
        <v>8</v>
      </c>
      <c r="C7" s="30" t="s">
        <v>9</v>
      </c>
    </row>
    <row r="8" s="1" customFormat="1" ht="16.5" spans="2:3">
      <c r="B8" s="35" t="s">
        <v>10</v>
      </c>
      <c r="C8" s="36"/>
    </row>
    <row r="9" ht="16.5" spans="2:3">
      <c r="B9" s="37" t="s">
        <v>11</v>
      </c>
      <c r="C9" s="38">
        <f>Medical!I16</f>
        <v>220650</v>
      </c>
    </row>
    <row r="10" ht="3.75" customHeight="1" spans="2:3">
      <c r="B10" s="39"/>
      <c r="C10" s="40"/>
    </row>
    <row r="11" ht="16.5" spans="2:3">
      <c r="B11" s="41" t="s">
        <v>11</v>
      </c>
      <c r="C11" s="42">
        <f>C9</f>
        <v>220650</v>
      </c>
    </row>
    <row r="12" ht="16.5" spans="2:3">
      <c r="B12" s="41" t="s">
        <v>12</v>
      </c>
      <c r="C12" s="42">
        <f>C11*0.06</f>
        <v>13239</v>
      </c>
    </row>
    <row r="13" ht="16.5" spans="2:3">
      <c r="B13" s="43" t="s">
        <v>13</v>
      </c>
      <c r="C13" s="44">
        <f>C11+C12</f>
        <v>233889</v>
      </c>
    </row>
    <row r="14" ht="18" spans="2:3">
      <c r="B14" s="45"/>
      <c r="C14" s="46"/>
    </row>
    <row r="17" ht="16.5" spans="2:2">
      <c r="B17" s="47"/>
    </row>
    <row r="18" spans="2:2">
      <c r="B18" s="48"/>
    </row>
    <row r="19" spans="2:2">
      <c r="B19" s="48"/>
    </row>
    <row r="20" spans="2:2">
      <c r="B20" s="48"/>
    </row>
    <row r="21" spans="2:2">
      <c r="B21" s="48"/>
    </row>
    <row r="22" spans="2:2">
      <c r="B22" s="48"/>
    </row>
  </sheetData>
  <mergeCells count="3">
    <mergeCell ref="B1:C1"/>
    <mergeCell ref="B8:C8"/>
    <mergeCell ref="B10:C10"/>
  </mergeCells>
  <hyperlinks>
    <hyperlink ref="C4" r:id="rId1" display="Winnie.yang@ubs-cn.com"/>
  </hyperlinks>
  <pageMargins left="0.748031496062992" right="0.748031496062992" top="0.984251968503937" bottom="0.984251968503937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I16"/>
  <sheetViews>
    <sheetView zoomScale="115" zoomScaleNormal="115" workbookViewId="0">
      <selection activeCell="I14" sqref="I14"/>
    </sheetView>
  </sheetViews>
  <sheetFormatPr defaultColWidth="8.875" defaultRowHeight="14.25"/>
  <cols>
    <col min="1" max="1" width="5.25" customWidth="1"/>
    <col min="2" max="2" width="28.25" customWidth="1"/>
    <col min="3" max="3" width="39" style="2" customWidth="1"/>
    <col min="4" max="4" width="18" style="2" customWidth="1"/>
    <col min="5" max="5" width="15.75" style="2" customWidth="1"/>
    <col min="6" max="6" width="11" customWidth="1"/>
    <col min="7" max="7" width="8.375" customWidth="1"/>
    <col min="8" max="8" width="10.5" customWidth="1"/>
    <col min="9" max="9" width="16.375" customWidth="1"/>
  </cols>
  <sheetData>
    <row r="1" ht="37.5" customHeight="1" spans="2:9">
      <c r="B1" s="3" t="s">
        <v>0</v>
      </c>
      <c r="C1" s="3"/>
      <c r="D1" s="3"/>
      <c r="E1" s="3"/>
      <c r="F1" s="3"/>
      <c r="G1" s="3"/>
      <c r="H1" s="3"/>
      <c r="I1" s="3"/>
    </row>
    <row r="2" ht="16.5" spans="2:9">
      <c r="B2" s="4" t="s">
        <v>1</v>
      </c>
      <c r="C2" s="5" t="s">
        <v>2</v>
      </c>
      <c r="D2" s="6"/>
      <c r="E2" s="6"/>
      <c r="F2" s="7"/>
      <c r="G2" s="7"/>
      <c r="H2" s="7"/>
      <c r="I2" s="7"/>
    </row>
    <row r="3" ht="16.5" spans="2:9">
      <c r="B3" s="4" t="s">
        <v>3</v>
      </c>
      <c r="C3" s="8" t="s">
        <v>4</v>
      </c>
      <c r="D3" s="9"/>
      <c r="E3" s="9"/>
      <c r="F3" s="7"/>
      <c r="G3" s="7"/>
      <c r="H3" s="7"/>
      <c r="I3" s="7"/>
    </row>
    <row r="4" s="1" customFormat="1" ht="16.5" customHeight="1" spans="2:9">
      <c r="B4" s="10" t="s">
        <v>5</v>
      </c>
      <c r="C4" s="11" t="s">
        <v>6</v>
      </c>
      <c r="D4" s="10"/>
      <c r="E4" s="10"/>
      <c r="F4" s="10"/>
      <c r="G4" s="10"/>
      <c r="H4" s="10"/>
      <c r="I4" s="10"/>
    </row>
    <row r="5" s="1" customFormat="1" ht="16.5" customHeight="1" spans="2:9">
      <c r="B5" s="10" t="s">
        <v>7</v>
      </c>
      <c r="C5" s="12">
        <v>45702</v>
      </c>
      <c r="D5" s="10"/>
      <c r="E5" s="10"/>
      <c r="F5" s="10"/>
      <c r="G5" s="10"/>
      <c r="H5" s="10"/>
      <c r="I5" s="10"/>
    </row>
    <row r="6" s="1" customFormat="1" ht="16.5" customHeight="1" spans="2:9">
      <c r="B6" s="13"/>
      <c r="C6" s="13"/>
      <c r="D6" s="13"/>
      <c r="E6" s="13"/>
      <c r="F6" s="13"/>
      <c r="G6" s="13"/>
      <c r="H6" s="13"/>
      <c r="I6" s="13"/>
    </row>
    <row r="7" s="1" customFormat="1" ht="30" spans="2:9">
      <c r="B7" s="14" t="s">
        <v>8</v>
      </c>
      <c r="C7" s="15" t="s">
        <v>14</v>
      </c>
      <c r="D7" s="15" t="s">
        <v>15</v>
      </c>
      <c r="E7" s="15" t="s">
        <v>16</v>
      </c>
      <c r="F7" s="16" t="s">
        <v>17</v>
      </c>
      <c r="G7" s="16" t="s">
        <v>18</v>
      </c>
      <c r="H7" s="16" t="s">
        <v>19</v>
      </c>
      <c r="I7" s="30" t="s">
        <v>20</v>
      </c>
    </row>
    <row r="8" s="1" customFormat="1" ht="15" spans="2:9">
      <c r="B8" s="17" t="s">
        <v>21</v>
      </c>
      <c r="C8" s="18"/>
      <c r="D8" s="18"/>
      <c r="E8" s="18"/>
      <c r="F8" s="18"/>
      <c r="G8" s="18"/>
      <c r="H8" s="18"/>
      <c r="I8" s="31"/>
    </row>
    <row r="9" ht="42.75" spans="2:9">
      <c r="B9" s="19" t="s">
        <v>22</v>
      </c>
      <c r="C9" s="20" t="s">
        <v>23</v>
      </c>
      <c r="D9" s="21" t="s">
        <v>24</v>
      </c>
      <c r="E9" s="22"/>
      <c r="F9" s="22">
        <v>407</v>
      </c>
      <c r="G9" s="23" t="s">
        <v>25</v>
      </c>
      <c r="H9" s="23">
        <v>450</v>
      </c>
      <c r="I9" s="32">
        <f t="shared" ref="I9:I14" si="0">F9*H9</f>
        <v>183150</v>
      </c>
    </row>
    <row r="10" spans="2:9">
      <c r="B10" s="19" t="s">
        <v>26</v>
      </c>
      <c r="C10" s="24" t="s">
        <v>27</v>
      </c>
      <c r="D10" s="21"/>
      <c r="E10" s="22"/>
      <c r="F10" s="22">
        <v>50</v>
      </c>
      <c r="G10" s="23" t="s">
        <v>25</v>
      </c>
      <c r="H10" s="23">
        <v>450</v>
      </c>
      <c r="I10" s="32">
        <f t="shared" si="0"/>
        <v>22500</v>
      </c>
    </row>
    <row r="11" ht="16.5" spans="2:9">
      <c r="B11" s="25" t="s">
        <v>28</v>
      </c>
      <c r="C11" s="26"/>
      <c r="D11" s="26"/>
      <c r="E11" s="26"/>
      <c r="F11" s="26"/>
      <c r="G11" s="26"/>
      <c r="H11" s="27"/>
      <c r="I11" s="33">
        <f>SUM(I9:I10)</f>
        <v>205650</v>
      </c>
    </row>
    <row r="12" ht="15" spans="2:9">
      <c r="B12" s="17" t="s">
        <v>29</v>
      </c>
      <c r="C12" s="18"/>
      <c r="D12" s="18"/>
      <c r="E12" s="18"/>
      <c r="F12" s="18"/>
      <c r="G12" s="18"/>
      <c r="H12" s="18"/>
      <c r="I12" s="31"/>
    </row>
    <row r="13" spans="2:9">
      <c r="B13" s="19" t="s">
        <v>30</v>
      </c>
      <c r="C13" s="20" t="s">
        <v>31</v>
      </c>
      <c r="D13" s="21" t="s">
        <v>24</v>
      </c>
      <c r="E13" s="22"/>
      <c r="F13" s="22">
        <v>50</v>
      </c>
      <c r="G13" s="23" t="s">
        <v>25</v>
      </c>
      <c r="H13" s="23">
        <v>150</v>
      </c>
      <c r="I13" s="32">
        <f t="shared" si="0"/>
        <v>7500</v>
      </c>
    </row>
    <row r="14" spans="2:9">
      <c r="B14" s="19" t="s">
        <v>26</v>
      </c>
      <c r="C14" s="24" t="s">
        <v>27</v>
      </c>
      <c r="D14" s="21"/>
      <c r="E14" s="22"/>
      <c r="F14" s="22">
        <v>50</v>
      </c>
      <c r="G14" s="23" t="s">
        <v>25</v>
      </c>
      <c r="H14" s="23">
        <v>150</v>
      </c>
      <c r="I14" s="32">
        <f t="shared" si="0"/>
        <v>7500</v>
      </c>
    </row>
    <row r="15" ht="16.5" spans="2:9">
      <c r="B15" s="25" t="s">
        <v>28</v>
      </c>
      <c r="C15" s="26"/>
      <c r="D15" s="26"/>
      <c r="E15" s="26"/>
      <c r="F15" s="26"/>
      <c r="G15" s="26"/>
      <c r="H15" s="27"/>
      <c r="I15" s="33">
        <f>SUM(I13:I14)</f>
        <v>15000</v>
      </c>
    </row>
    <row r="16" ht="17.25" spans="2:9">
      <c r="B16" s="28" t="s">
        <v>11</v>
      </c>
      <c r="C16" s="29"/>
      <c r="D16" s="29"/>
      <c r="E16" s="29"/>
      <c r="F16" s="29"/>
      <c r="G16" s="29"/>
      <c r="H16" s="29"/>
      <c r="I16" s="34">
        <f>I11+I15</f>
        <v>220650</v>
      </c>
    </row>
  </sheetData>
  <mergeCells count="8">
    <mergeCell ref="B1:I1"/>
    <mergeCell ref="B8:I8"/>
    <mergeCell ref="B11:H11"/>
    <mergeCell ref="B12:I12"/>
    <mergeCell ref="B15:H15"/>
    <mergeCell ref="B16:H16"/>
    <mergeCell ref="D9:D10"/>
    <mergeCell ref="D13:D14"/>
  </mergeCells>
  <hyperlinks>
    <hyperlink ref="C4" r:id="rId1" display="Winnie.yang@ubs-cn.com"/>
  </hyperlinks>
  <printOptions horizontalCentered="1"/>
  <pageMargins left="0.236220472440945" right="0.236220472440945" top="0.748031496062992" bottom="0.748031496062992" header="0.31496062992126" footer="0.31496062992126"/>
  <pageSetup paperSize="9" scale="8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Summary</vt:lpstr>
      <vt:lpstr>Medical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Wang, Belle</dc:creator>
  <cp:lastModifiedBy>小野那个野</cp:lastModifiedBy>
  <dcterms:created xsi:type="dcterms:W3CDTF">2016-07-03T01:42:00Z</dcterms:created>
  <cp:lastPrinted>2021-05-03T18:39:00Z</cp:lastPrinted>
  <dcterms:modified xsi:type="dcterms:W3CDTF">2025-02-14T08:36:28Z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29A78CC0C7324793BAD2FB39D28BBD06_13</vt:lpwstr>
  </property>
</Properties>
</file>