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<sst xmlns="http://schemas.openxmlformats.org/spreadsheetml/2006/main" count="62" uniqueCount="40">
  <si>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 xml:space="preserve">Quotation </t>
  </si>
  <si>
    <t>Client:</t>
  </si>
  <si>
    <t>AstraZeneca</t>
  </si>
  <si>
    <t xml:space="preserve">Project Name: </t>
  </si>
  <si>
    <t>NF1及NF1-PN领域学术进展幻灯整理制作</t>
  </si>
  <si>
    <t>Supplier Contact Information:</t>
  </si>
  <si>
    <t>Winnie.yang@ubs-cn.com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</si>
  <si>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</si>
  <si>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</si>
  <si>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</si>
  <si>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</si>
  <si>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</si>
  <si>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</si>
  <si>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</si>
  <si>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</si>
  <si>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</si>
  <si>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</si>
  <si>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</si>
  <si>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</si>
  <si>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</si>
  <si>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</si>
  <si>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1.NF1及NF1-PN领域进展幻灯制作-10套（450p）</t>
  </si>
  <si>
    <t>销售培训幻灯(new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</si>
  <si>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</si>
  <si>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</si>
  <si>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</si>
  <si>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主题词检索(new work)</t>
  </si>
  <si>
    <t>根据主题词对相关文献进行检索、阅读、汇总</t>
  </si>
  <si>
    <t>个</t>
  </si>
  <si>
    <t>中文原文下载</t>
  </si>
  <si>
    <t>篇</t>
  </si>
  <si>
    <t>英文原文下载</t>
  </si>
  <si>
    <t>文献标注(new work)</t>
  </si>
  <si>
    <t>根据所提供素材整理、高亮</t>
  </si>
  <si>
    <t>PPT美化(普通美化)(new work)</t>
  </si>
  <si>
    <t>使用PPT重绘图表、字体设定、动作设定等</t>
  </si>
  <si>
    <t>Total：</t>
  </si>
  <si>
    <t>2.NF1及NF1-PN领域大会翻译-4套（共150p）</t>
  </si>
  <si>
    <t>医学Slides英译中(new work)</t>
  </si>
  <si>
    <t>包括翻译、校对、润色，按页计算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</si>
</sst>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/>
  </cellStyleXfs>
  <cellXfs count="52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57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57" applyFont="1" applyAlignment="1">
      <alignment horizontal="left"/>
    </xf>
    <xf numFmtId="0" fontId="3" fillId="0" borderId="0" xfId="57" applyFont="1" applyAlignment="1">
      <alignment wrapText="1"/>
    </xf>
    <xf numFmtId="0" fontId="2" fillId="0" borderId="0" xfId="57" applyFont="1" applyAlignment="1">
      <alignment vertical="center"/>
    </xf>
    <xf numFmtId="0" fontId="4" fillId="0" borderId="0" xfId="6" applyNumberFormat="1" applyFill="1" applyBorder="1" applyAlignment="1" applyProtection="1">
      <alignment horizontal="left"/>
    </xf>
    <xf numFmtId="14" fontId="3" fillId="0" borderId="0" xfId="57" applyNumberFormat="1" applyFont="1" applyAlignment="1">
      <alignment horizontal="left" vertical="center"/>
    </xf>
    <xf numFmtId="0" fontId="2" fillId="0" borderId="0" xfId="57" applyFont="1" applyAlignment="1">
      <alignment horizontal="right" vertical="center"/>
    </xf>
    <xf numFmtId="0" fontId="5" fillId="0" borderId="1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2" borderId="3" xfId="57" applyFont="1" applyFill="1" applyBorder="1" applyAlignment="1">
      <alignment horizontal="left" vertical="center" wrapText="1"/>
    </xf>
    <xf numFmtId="0" fontId="5" fillId="2" borderId="4" xfId="57" applyFont="1" applyFill="1" applyBorder="1" applyAlignment="1">
      <alignment horizontal="left" vertical="center" wrapText="1"/>
    </xf>
    <xf numFmtId="39" fontId="6" fillId="0" borderId="5" xfId="6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60" applyNumberFormat="1" applyFont="1" applyBorder="1" applyAlignment="1">
      <alignment horizontal="center" vertical="center" wrapText="1"/>
    </xf>
    <xf numFmtId="39" fontId="6" fillId="0" borderId="6" xfId="6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6" fillId="0" borderId="6" xfId="57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6" fontId="2" fillId="3" borderId="3" xfId="57" applyNumberFormat="1" applyFont="1" applyFill="1" applyBorder="1" applyAlignment="1">
      <alignment horizontal="right" vertical="center"/>
    </xf>
    <xf numFmtId="176" fontId="2" fillId="3" borderId="4" xfId="57" applyNumberFormat="1" applyFont="1" applyFill="1" applyBorder="1" applyAlignment="1">
      <alignment horizontal="right" vertical="center"/>
    </xf>
    <xf numFmtId="176" fontId="2" fillId="3" borderId="7" xfId="57" applyNumberFormat="1" applyFont="1" applyFill="1" applyBorder="1" applyAlignment="1">
      <alignment horizontal="right" vertical="center"/>
    </xf>
    <xf numFmtId="176" fontId="2" fillId="4" borderId="8" xfId="57" applyNumberFormat="1" applyFont="1" applyFill="1" applyBorder="1" applyAlignment="1">
      <alignment horizontal="right" vertical="center"/>
    </xf>
    <xf numFmtId="176" fontId="2" fillId="4" borderId="9" xfId="57" applyNumberFormat="1" applyFont="1" applyFill="1" applyBorder="1" applyAlignment="1">
      <alignment horizontal="right" vertical="center"/>
    </xf>
    <xf numFmtId="0" fontId="5" fillId="0" borderId="10" xfId="57" applyFont="1" applyBorder="1" applyAlignment="1">
      <alignment horizontal="center" vertical="center"/>
    </xf>
    <xf numFmtId="0" fontId="5" fillId="2" borderId="11" xfId="57" applyFont="1" applyFill="1" applyBorder="1" applyAlignment="1">
      <alignment horizontal="left" vertical="center" wrapText="1"/>
    </xf>
    <xf numFmtId="37" fontId="8" fillId="0" borderId="12" xfId="1" applyNumberFormat="1" applyFont="1" applyFill="1" applyBorder="1" applyAlignment="1">
      <alignment horizontal="center" vertical="center" wrapText="1"/>
    </xf>
    <xf numFmtId="177" fontId="2" fillId="3" borderId="13" xfId="57" applyNumberFormat="1" applyFont="1" applyFill="1" applyBorder="1" applyAlignment="1">
      <alignment horizontal="right" vertical="center"/>
    </xf>
    <xf numFmtId="178" fontId="2" fillId="4" borderId="14" xfId="57" applyNumberFormat="1" applyFont="1" applyFill="1" applyBorder="1" applyAlignment="1">
      <alignment horizontal="right" vertical="center"/>
    </xf>
    <xf numFmtId="0" fontId="2" fillId="2" borderId="3" xfId="57" applyFont="1" applyFill="1" applyBorder="1" applyAlignment="1">
      <alignment horizontal="left" vertical="center"/>
    </xf>
    <xf numFmtId="0" fontId="2" fillId="2" borderId="11" xfId="57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2" xfId="1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right" vertical="center" wrapText="1"/>
    </xf>
    <xf numFmtId="178" fontId="2" fillId="6" borderId="16" xfId="1" applyNumberFormat="1" applyFont="1" applyFill="1" applyBorder="1" applyAlignment="1">
      <alignment horizontal="right" vertical="center"/>
    </xf>
    <xf numFmtId="176" fontId="2" fillId="4" borderId="5" xfId="57" applyNumberFormat="1" applyFont="1" applyFill="1" applyBorder="1" applyAlignment="1">
      <alignment horizontal="right" vertical="center"/>
    </xf>
    <xf numFmtId="178" fontId="2" fillId="4" borderId="12" xfId="57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10" fillId="0" borderId="0" xfId="0" applyNumberFormat="1" applyFont="1">
      <alignment vertical="center"/>
    </xf>
    <xf numFmtId="176" fontId="2" fillId="0" borderId="0" xfId="51" applyNumberFormat="1" applyFont="1" applyAlignment="1"/>
    <xf numFmtId="176" fontId="11" fillId="0" borderId="0" xfId="51" applyNumberFormat="1" applyFont="1" applyAlignment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flash 2" xfId="56"/>
    <cellStyle name="常规_长城会短信相关活动报价1016" xfId="57"/>
    <cellStyle name="常规_长城会短信相关活动报价1016 2" xfId="58"/>
    <cellStyle name="千位分隔 2" xfId="59"/>
    <cellStyle name="千位分隔 2 3" xfId="60"/>
    <cellStyle name="千位分隔 2 3 2" xfId="61"/>
    <cellStyle name="千位分隔 3" xfId="62"/>
    <cellStyle name="样式 1" xfId="6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tabSelected="1" zoomScale="130" zoomScaleNormal="130" workbookViewId="0">
      <selection activeCell="G14" sqref="G14"/>
    </sheetView>
  </sheetViews>
  <sheetFormatPr defaultColWidth="8.875" defaultRowHeight="14.25" outlineLevelCol="2"/>
  <cols>
    <col min="1" max="1" width="5.25" customWidth="1"/>
    <col min="2" max="2" width="33.75" customWidth="1"/>
    <col min="3" max="3" width="42.25" customWidth="1"/>
  </cols>
  <sheetData>
    <row r="1" ht="28" customHeight="1" spans="2:3">
      <c r="B1" s="3" t="s">
        <v>0</v>
      </c>
      <c r="C1" s="3"/>
    </row>
    <row r="2" ht="16.5" spans="2:3">
      <c r="B2" s="4" t="s">
        <v>1</v>
      </c>
      <c r="C2" s="8" t="s">
        <v>2</v>
      </c>
    </row>
    <row r="3" ht="16.5" spans="2:3">
      <c r="B3" s="4" t="s">
        <v>3</v>
      </c>
      <c r="C3" s="8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>
        <v>45709</v>
      </c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33" t="s">
        <v>9</v>
      </c>
    </row>
    <row r="8" s="1" customFormat="1" ht="16.5" spans="2:3">
      <c r="B8" s="38" t="s">
        <v>10</v>
      </c>
      <c r="C8" s="39"/>
    </row>
    <row r="9" ht="16.5" spans="2:3">
      <c r="B9" s="40" t="s">
        <v>11</v>
      </c>
      <c r="C9" s="41">
        <f>Medical!I20</f>
        <v>238050</v>
      </c>
    </row>
    <row r="10" ht="3.75" customHeight="1" spans="2:3">
      <c r="B10" s="42"/>
      <c r="C10" s="43"/>
    </row>
    <row r="11" ht="16.5" spans="2:3">
      <c r="B11" s="44" t="s">
        <v>11</v>
      </c>
      <c r="C11" s="45">
        <f>C9</f>
        <v>238050</v>
      </c>
    </row>
    <row r="12" ht="16.5" spans="2:3">
      <c r="B12" s="44" t="s">
        <v>12</v>
      </c>
      <c r="C12" s="45">
        <f>C11*0.06</f>
        <v>14283</v>
      </c>
    </row>
    <row r="13" ht="16.5" spans="2:3">
      <c r="B13" s="46" t="s">
        <v>13</v>
      </c>
      <c r="C13" s="47">
        <f>C11+C12</f>
        <v>252333</v>
      </c>
    </row>
    <row r="14" ht="18" spans="2:3">
      <c r="B14" s="48"/>
      <c r="C14" s="49"/>
    </row>
    <row r="17" ht="16.5" spans="2:2">
      <c r="B17" s="50"/>
    </row>
    <row r="18" spans="2:2">
      <c r="B18" s="51"/>
    </row>
    <row r="19" spans="2:2">
      <c r="B19" s="51"/>
    </row>
    <row r="20" spans="2:2">
      <c r="B20" s="51"/>
    </row>
    <row r="21" spans="2:2">
      <c r="B21" s="51"/>
    </row>
    <row r="22" spans="2:2">
      <c r="B22" s="51"/>
    </row>
  </sheetData>
  <mergeCells count="3">
    <mergeCell ref="B1:C1"/>
    <mergeCell ref="B8:C8"/>
    <mergeCell ref="B10:C10"/>
  </mergeCells>
  <hyperlinks>
    <hyperlink ref="C4" r:id="rId1" display="Winnie.yang@ubs-cn.com"/>
  </hyperlinks>
  <pageMargins left="0.748031496062992" right="0.748031496062992" top="0.984251968503937" bottom="0.9842519685039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0"/>
  <sheetViews>
    <sheetView zoomScale="115" zoomScaleNormal="115" workbookViewId="0">
      <selection activeCell="K15" sqref="K15"/>
    </sheetView>
  </sheetViews>
  <sheetFormatPr defaultColWidth="8.875" defaultRowHeight="14.25"/>
  <cols>
    <col min="1" max="1" width="5.25" customWidth="1"/>
    <col min="2" max="2" width="28.25" customWidth="1"/>
    <col min="3" max="3" width="39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16.5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ht="16.5" spans="2:9">
      <c r="B3" s="4" t="s">
        <v>3</v>
      </c>
      <c r="C3" s="8" t="s">
        <v>4</v>
      </c>
      <c r="D3" s="9"/>
      <c r="E3" s="9"/>
      <c r="F3" s="7"/>
      <c r="G3" s="7"/>
      <c r="H3" s="7"/>
      <c r="I3" s="7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>
        <v>45709</v>
      </c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" spans="2:9">
      <c r="B7" s="14" t="s">
        <v>8</v>
      </c>
      <c r="C7" s="15" t="s">
        <v>14</v>
      </c>
      <c r="D7" s="15" t="s">
        <v>15</v>
      </c>
      <c r="E7" s="15" t="s">
        <v>16</v>
      </c>
      <c r="F7" s="16" t="s">
        <v>17</v>
      </c>
      <c r="G7" s="16" t="s">
        <v>18</v>
      </c>
      <c r="H7" s="16" t="s">
        <v>19</v>
      </c>
      <c r="I7" s="33" t="s">
        <v>20</v>
      </c>
    </row>
    <row r="8" s="1" customFormat="1" ht="15" spans="2:9">
      <c r="B8" s="17" t="s">
        <v>21</v>
      </c>
      <c r="C8" s="18"/>
      <c r="D8" s="18"/>
      <c r="E8" s="18"/>
      <c r="F8" s="18"/>
      <c r="G8" s="18"/>
      <c r="H8" s="18"/>
      <c r="I8" s="34"/>
    </row>
    <row r="9" ht="42.75" spans="2:9">
      <c r="B9" s="19" t="s">
        <v>22</v>
      </c>
      <c r="C9" s="20" t="s">
        <v>23</v>
      </c>
      <c r="D9" s="21" t="s">
        <v>24</v>
      </c>
      <c r="E9" s="22"/>
      <c r="F9" s="22">
        <v>407</v>
      </c>
      <c r="G9" s="23" t="s">
        <v>25</v>
      </c>
      <c r="H9" s="23">
        <v>450</v>
      </c>
      <c r="I9" s="35">
        <f>F9*H9</f>
        <v>183150</v>
      </c>
    </row>
    <row r="10" spans="2:9">
      <c r="B10" s="24" t="s">
        <v>26</v>
      </c>
      <c r="C10" s="25" t="s">
        <v>27</v>
      </c>
      <c r="D10" s="21"/>
      <c r="E10" s="22"/>
      <c r="F10" s="22">
        <v>20</v>
      </c>
      <c r="G10" s="26" t="s">
        <v>28</v>
      </c>
      <c r="H10" s="26">
        <v>400</v>
      </c>
      <c r="I10" s="35">
        <f>H10*F10</f>
        <v>8000</v>
      </c>
    </row>
    <row r="11" spans="2:9">
      <c r="B11" s="24" t="s">
        <v>29</v>
      </c>
      <c r="C11" s="25" t="s">
        <v>29</v>
      </c>
      <c r="D11" s="21"/>
      <c r="E11" s="22"/>
      <c r="F11" s="22">
        <v>7</v>
      </c>
      <c r="G11" s="26" t="s">
        <v>30</v>
      </c>
      <c r="H11" s="26">
        <v>200</v>
      </c>
      <c r="I11" s="35">
        <f>H11*F11</f>
        <v>1400</v>
      </c>
    </row>
    <row r="12" spans="2:9">
      <c r="B12" s="24" t="s">
        <v>31</v>
      </c>
      <c r="C12" s="25" t="s">
        <v>31</v>
      </c>
      <c r="D12" s="21"/>
      <c r="E12" s="22"/>
      <c r="F12" s="22">
        <v>10</v>
      </c>
      <c r="G12" s="26" t="s">
        <v>30</v>
      </c>
      <c r="H12" s="26">
        <v>200</v>
      </c>
      <c r="I12" s="35">
        <f>H12*F12</f>
        <v>2000</v>
      </c>
    </row>
    <row r="13" spans="2:9">
      <c r="B13" s="24" t="s">
        <v>32</v>
      </c>
      <c r="C13" s="25" t="s">
        <v>33</v>
      </c>
      <c r="D13" s="21"/>
      <c r="E13" s="22"/>
      <c r="F13" s="22">
        <v>15</v>
      </c>
      <c r="G13" s="26" t="s">
        <v>30</v>
      </c>
      <c r="H13" s="26">
        <v>400</v>
      </c>
      <c r="I13" s="35">
        <f>H13*F13</f>
        <v>6000</v>
      </c>
    </row>
    <row r="14" spans="2:9">
      <c r="B14" s="19" t="s">
        <v>34</v>
      </c>
      <c r="C14" s="27" t="s">
        <v>35</v>
      </c>
      <c r="D14" s="21"/>
      <c r="E14" s="22"/>
      <c r="F14" s="22">
        <v>50</v>
      </c>
      <c r="G14" s="23" t="s">
        <v>25</v>
      </c>
      <c r="H14" s="23">
        <v>450</v>
      </c>
      <c r="I14" s="35">
        <f>F14*H14</f>
        <v>22500</v>
      </c>
    </row>
    <row r="15" ht="16.5" spans="2:9">
      <c r="B15" s="28" t="s">
        <v>36</v>
      </c>
      <c r="C15" s="29"/>
      <c r="D15" s="29"/>
      <c r="E15" s="29"/>
      <c r="F15" s="29"/>
      <c r="G15" s="29"/>
      <c r="H15" s="30"/>
      <c r="I15" s="36">
        <f>SUM(I9:I14)</f>
        <v>223050</v>
      </c>
    </row>
    <row r="16" ht="15" spans="2:9">
      <c r="B16" s="17" t="s">
        <v>37</v>
      </c>
      <c r="C16" s="18"/>
      <c r="D16" s="18"/>
      <c r="E16" s="18"/>
      <c r="F16" s="18"/>
      <c r="G16" s="18"/>
      <c r="H16" s="18"/>
      <c r="I16" s="34"/>
    </row>
    <row r="17" spans="2:9">
      <c r="B17" s="19" t="s">
        <v>38</v>
      </c>
      <c r="C17" s="20" t="s">
        <v>39</v>
      </c>
      <c r="D17" s="21" t="s">
        <v>24</v>
      </c>
      <c r="E17" s="22"/>
      <c r="F17" s="22">
        <v>50</v>
      </c>
      <c r="G17" s="23" t="s">
        <v>25</v>
      </c>
      <c r="H17" s="23">
        <v>150</v>
      </c>
      <c r="I17" s="35">
        <f>F17*H17</f>
        <v>7500</v>
      </c>
    </row>
    <row r="18" spans="2:9">
      <c r="B18" s="19" t="s">
        <v>34</v>
      </c>
      <c r="C18" s="27" t="s">
        <v>35</v>
      </c>
      <c r="D18" s="21"/>
      <c r="E18" s="22"/>
      <c r="F18" s="22">
        <v>50</v>
      </c>
      <c r="G18" s="23" t="s">
        <v>25</v>
      </c>
      <c r="H18" s="23">
        <v>150</v>
      </c>
      <c r="I18" s="35">
        <f>F18*H18</f>
        <v>7500</v>
      </c>
    </row>
    <row r="19" ht="16.5" spans="2:9">
      <c r="B19" s="28" t="s">
        <v>36</v>
      </c>
      <c r="C19" s="29"/>
      <c r="D19" s="29"/>
      <c r="E19" s="29"/>
      <c r="F19" s="29"/>
      <c r="G19" s="29"/>
      <c r="H19" s="30"/>
      <c r="I19" s="36">
        <f>SUM(I17:I18)</f>
        <v>15000</v>
      </c>
    </row>
    <row r="20" ht="17.25" spans="2:9">
      <c r="B20" s="31" t="s">
        <v>11</v>
      </c>
      <c r="C20" s="32"/>
      <c r="D20" s="32"/>
      <c r="E20" s="32"/>
      <c r="F20" s="32"/>
      <c r="G20" s="32"/>
      <c r="H20" s="32"/>
      <c r="I20" s="37">
        <f>I15+I19</f>
        <v>238050</v>
      </c>
    </row>
  </sheetData>
  <mergeCells count="8">
    <mergeCell ref="B1:I1"/>
    <mergeCell ref="B8:I8"/>
    <mergeCell ref="B15:H15"/>
    <mergeCell ref="B16:I16"/>
    <mergeCell ref="B19:H19"/>
    <mergeCell ref="B20:H20"/>
    <mergeCell ref="D9:D14"/>
    <mergeCell ref="D17:D18"/>
  </mergeCells>
  <hyperlinks>
    <hyperlink ref="C4" r:id="rId1" display="Winnie.yang@ubs-cn.com"/>
  </hyperlinks>
  <printOptions horizontalCentered="1"/>
  <pageMargins left="0.236220472440945" right="0.236220472440945" top="0.748031496062992" bottom="0.748031496062992" header="0.31496062992126" footer="0.31496062992126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2016-07-03T01:42:00Z</dcterms:created>
  <cp:lastPrinted>2021-05-03T18:39:00Z</cp:lastPrinted>
  <dcterms:modified xsi:type="dcterms:W3CDTF">2025-02-21T03:47:30Z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AD807F204C4E44CD9C329A23C707450E_13</vt:lpwstr>
  </property>
</Properties>
</file>