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<sst xmlns="http://schemas.openxmlformats.org/spreadsheetml/2006/main" count="50" uniqueCount="30">
  <si>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 xml:space="preserve">Quotation </t>
  </si>
  <si>
    <t>Client:</t>
  </si>
  <si>
    <t>AstraZeneca</t>
  </si>
  <si>
    <t xml:space="preserve">Project Name: </t>
  </si>
  <si>
    <t>阿斯利康医学幻灯制作</t>
  </si>
  <si>
    <t>Supplier Contact Information:</t>
  </si>
  <si>
    <t>Winnie.yang@ubs-cn.com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</si>
  <si>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</si>
  <si>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</si>
  <si>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</si>
  <si>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</si>
  <si>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</si>
  <si>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</si>
  <si>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</si>
  <si>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</si>
  <si>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</si>
  <si>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</si>
  <si>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</si>
  <si>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</si>
  <si>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</si>
  <si>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</si>
  <si>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1.幻灯制作-9套（预估50p/套）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</si>
  <si>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</si>
  <si>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</si>
  <si>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</si>
  <si>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</si>
  <si>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PPT美化(普通美化)(new work)</t>
  </si>
  <si>
    <t>使用PPT重绘图表、字体设定、动作设定等</t>
  </si>
  <si>
    <t>Total：</t>
  </si>
  <si>
    <t>2.幻灯制作-8套（预估60p/套）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</si>
</sst>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2" fillId="10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</cellStyleXfs>
  <cellXfs count="53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7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57" applyFont="1" applyAlignment="1">
      <alignment horizontal="left"/>
    </xf>
    <xf numFmtId="0" fontId="3" fillId="0" borderId="0" xfId="57" applyFont="1" applyAlignment="1">
      <alignment wrapText="1"/>
    </xf>
    <xf numFmtId="0" fontId="2" fillId="0" borderId="0" xfId="57" applyFont="1" applyAlignment="1">
      <alignment vertical="center"/>
    </xf>
    <xf numFmtId="0" fontId="4" fillId="0" borderId="0" xfId="6" applyNumberFormat="1" applyFill="1" applyBorder="1" applyAlignment="1" applyProtection="1">
      <alignment horizontal="left"/>
    </xf>
    <xf numFmtId="14" fontId="3" fillId="0" borderId="0" xfId="57" applyNumberFormat="1" applyFont="1" applyAlignment="1">
      <alignment horizontal="left" vertical="center"/>
    </xf>
    <xf numFmtId="0" fontId="2" fillId="0" borderId="0" xfId="57" applyFont="1" applyAlignment="1">
      <alignment horizontal="right" vertical="center"/>
    </xf>
    <xf numFmtId="0" fontId="5" fillId="0" borderId="1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2" borderId="3" xfId="57" applyFont="1" applyFill="1" applyBorder="1" applyAlignment="1">
      <alignment horizontal="left" vertical="center" wrapText="1"/>
    </xf>
    <xf numFmtId="0" fontId="5" fillId="2" borderId="4" xfId="57" applyFont="1" applyFill="1" applyBorder="1" applyAlignment="1">
      <alignment horizontal="left" vertical="center" wrapText="1"/>
    </xf>
    <xf numFmtId="39" fontId="6" fillId="0" borderId="5" xfId="6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60" applyNumberFormat="1" applyFont="1" applyBorder="1" applyAlignment="1">
      <alignment horizontal="center" vertical="center" wrapText="1"/>
    </xf>
    <xf numFmtId="39" fontId="6" fillId="0" borderId="6" xfId="6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2" fillId="3" borderId="3" xfId="57" applyNumberFormat="1" applyFont="1" applyFill="1" applyBorder="1" applyAlignment="1">
      <alignment horizontal="right" vertical="center"/>
    </xf>
    <xf numFmtId="176" fontId="2" fillId="3" borderId="4" xfId="57" applyNumberFormat="1" applyFont="1" applyFill="1" applyBorder="1" applyAlignment="1">
      <alignment horizontal="right" vertical="center"/>
    </xf>
    <xf numFmtId="176" fontId="2" fillId="3" borderId="7" xfId="57" applyNumberFormat="1" applyFont="1" applyFill="1" applyBorder="1" applyAlignment="1">
      <alignment horizontal="right" vertical="center"/>
    </xf>
    <xf numFmtId="176" fontId="2" fillId="3" borderId="8" xfId="57" applyNumberFormat="1" applyFont="1" applyFill="1" applyBorder="1" applyAlignment="1">
      <alignment horizontal="right" vertical="center"/>
    </xf>
    <xf numFmtId="176" fontId="2" fillId="3" borderId="9" xfId="57" applyNumberFormat="1" applyFont="1" applyFill="1" applyBorder="1" applyAlignment="1">
      <alignment horizontal="right" vertical="center"/>
    </xf>
    <xf numFmtId="176" fontId="2" fillId="3" borderId="10" xfId="57" applyNumberFormat="1" applyFont="1" applyFill="1" applyBorder="1" applyAlignment="1">
      <alignment horizontal="right" vertical="center"/>
    </xf>
    <xf numFmtId="176" fontId="2" fillId="4" borderId="11" xfId="57" applyNumberFormat="1" applyFont="1" applyFill="1" applyBorder="1" applyAlignment="1">
      <alignment horizontal="right" vertical="center"/>
    </xf>
    <xf numFmtId="176" fontId="2" fillId="4" borderId="12" xfId="57" applyNumberFormat="1" applyFont="1" applyFill="1" applyBorder="1" applyAlignment="1">
      <alignment horizontal="right" vertical="center"/>
    </xf>
    <xf numFmtId="0" fontId="5" fillId="0" borderId="13" xfId="57" applyFont="1" applyBorder="1" applyAlignment="1">
      <alignment horizontal="center" vertical="center"/>
    </xf>
    <xf numFmtId="0" fontId="5" fillId="2" borderId="14" xfId="57" applyFont="1" applyFill="1" applyBorder="1" applyAlignment="1">
      <alignment horizontal="left" vertical="center" wrapText="1"/>
    </xf>
    <xf numFmtId="37" fontId="7" fillId="0" borderId="15" xfId="1" applyNumberFormat="1" applyFont="1" applyFill="1" applyBorder="1" applyAlignment="1">
      <alignment horizontal="center" vertical="center" wrapText="1"/>
    </xf>
    <xf numFmtId="177" fontId="2" fillId="3" borderId="16" xfId="57" applyNumberFormat="1" applyFont="1" applyFill="1" applyBorder="1" applyAlignment="1">
      <alignment horizontal="right" vertical="center"/>
    </xf>
    <xf numFmtId="177" fontId="2" fillId="3" borderId="17" xfId="57" applyNumberFormat="1" applyFont="1" applyFill="1" applyBorder="1" applyAlignment="1">
      <alignment horizontal="right" vertical="center"/>
    </xf>
    <xf numFmtId="178" fontId="2" fillId="4" borderId="18" xfId="57" applyNumberFormat="1" applyFont="1" applyFill="1" applyBorder="1" applyAlignment="1">
      <alignment horizontal="right" vertical="center"/>
    </xf>
    <xf numFmtId="0" fontId="2" fillId="2" borderId="3" xfId="57" applyFont="1" applyFill="1" applyBorder="1" applyAlignment="1">
      <alignment horizontal="left" vertical="center"/>
    </xf>
    <xf numFmtId="0" fontId="2" fillId="2" borderId="14" xfId="57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5" xfId="1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right" vertical="center" wrapText="1"/>
    </xf>
    <xf numFmtId="178" fontId="2" fillId="6" borderId="20" xfId="1" applyNumberFormat="1" applyFont="1" applyFill="1" applyBorder="1" applyAlignment="1">
      <alignment horizontal="right" vertical="center"/>
    </xf>
    <xf numFmtId="176" fontId="2" fillId="4" borderId="5" xfId="57" applyNumberFormat="1" applyFont="1" applyFill="1" applyBorder="1" applyAlignment="1">
      <alignment horizontal="right" vertical="center"/>
    </xf>
    <xf numFmtId="178" fontId="2" fillId="4" borderId="15" xfId="57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9" fontId="9" fillId="0" borderId="0" xfId="0" applyNumberFormat="1" applyFont="1">
      <alignment vertical="center"/>
    </xf>
    <xf numFmtId="176" fontId="2" fillId="0" borderId="0" xfId="51" applyNumberFormat="1" applyFont="1" applyAlignment="1"/>
    <xf numFmtId="176" fontId="10" fillId="0" borderId="0" xfId="51" applyNumberFormat="1" applyFont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flash 2" xfId="56"/>
    <cellStyle name="常规_长城会短信相关活动报价1016" xfId="57"/>
    <cellStyle name="常规_长城会短信相关活动报价1016 2" xfId="58"/>
    <cellStyle name="千位分隔 2" xfId="59"/>
    <cellStyle name="千位分隔 2 3" xfId="60"/>
    <cellStyle name="千位分隔 2 3 2" xfId="61"/>
    <cellStyle name="千位分隔 3" xfId="62"/>
    <cellStyle name="样式 1" xfId="6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tabSelected="1" zoomScale="130" zoomScaleNormal="130" workbookViewId="0">
      <selection activeCell="C3" sqref="C3"/>
    </sheetView>
  </sheetViews>
  <sheetFormatPr defaultColWidth="8.875" defaultRowHeight="14.25" outlineLevelCol="2"/>
  <cols>
    <col min="1" max="1" width="5.25" customWidth="1"/>
    <col min="2" max="2" width="33.75" customWidth="1"/>
    <col min="3" max="3" width="42.25" customWidth="1"/>
  </cols>
  <sheetData>
    <row r="1" ht="28" customHeight="1" spans="2:3">
      <c r="B1" s="3" t="s">
        <v>0</v>
      </c>
      <c r="C1" s="3"/>
    </row>
    <row r="2" ht="16.5" spans="2:3">
      <c r="B2" s="4" t="s">
        <v>1</v>
      </c>
      <c r="C2" s="8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>
        <v>45698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3" t="s">
        <v>9</v>
      </c>
    </row>
    <row r="8" s="1" customFormat="1" ht="16.5" spans="2:3">
      <c r="B8" s="39" t="s">
        <v>10</v>
      </c>
      <c r="C8" s="40"/>
    </row>
    <row r="9" ht="16.5" spans="2:3">
      <c r="B9" s="41" t="s">
        <v>11</v>
      </c>
      <c r="C9" s="42">
        <f>Medical!I16</f>
        <v>657510</v>
      </c>
    </row>
    <row r="10" ht="3.75" customHeight="1" spans="2:3">
      <c r="B10" s="43"/>
      <c r="C10" s="44"/>
    </row>
    <row r="11" ht="16.5" spans="2:3">
      <c r="B11" s="45" t="s">
        <v>11</v>
      </c>
      <c r="C11" s="46">
        <f>C9</f>
        <v>657510</v>
      </c>
    </row>
    <row r="12" ht="16.5" spans="2:3">
      <c r="B12" s="45" t="s">
        <v>12</v>
      </c>
      <c r="C12" s="46">
        <f>C11*0.06</f>
        <v>39450.6</v>
      </c>
    </row>
    <row r="13" ht="16.5" spans="2:3">
      <c r="B13" s="47" t="s">
        <v>13</v>
      </c>
      <c r="C13" s="48">
        <f>C11+C12</f>
        <v>696960.6</v>
      </c>
    </row>
    <row r="14" ht="18" spans="2:3">
      <c r="B14" s="49"/>
      <c r="C14" s="50"/>
    </row>
    <row r="17" ht="16.5" spans="2:2">
      <c r="B17" s="51"/>
    </row>
    <row r="18" spans="2:2">
      <c r="B18" s="52"/>
    </row>
    <row r="19" spans="2:2">
      <c r="B19" s="52"/>
    </row>
    <row r="20" spans="2:2">
      <c r="B20" s="52"/>
    </row>
    <row r="21" spans="2:2">
      <c r="B21" s="52"/>
    </row>
    <row r="22" spans="2:2">
      <c r="B22" s="52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6"/>
  <sheetViews>
    <sheetView zoomScale="115" zoomScaleNormal="115" workbookViewId="0">
      <selection activeCell="F4" sqref="F4"/>
    </sheetView>
  </sheetViews>
  <sheetFormatPr defaultColWidth="8.875" defaultRowHeight="14.25"/>
  <cols>
    <col min="1" max="1" width="5.25" customWidth="1"/>
    <col min="2" max="2" width="28.25" customWidth="1"/>
    <col min="3" max="3" width="39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8" t="s">
        <v>4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>
        <v>45698</v>
      </c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" spans="2:9">
      <c r="B7" s="14" t="s">
        <v>8</v>
      </c>
      <c r="C7" s="15" t="s">
        <v>14</v>
      </c>
      <c r="D7" s="15" t="s">
        <v>15</v>
      </c>
      <c r="E7" s="15" t="s">
        <v>16</v>
      </c>
      <c r="F7" s="16" t="s">
        <v>17</v>
      </c>
      <c r="G7" s="16" t="s">
        <v>18</v>
      </c>
      <c r="H7" s="16" t="s">
        <v>19</v>
      </c>
      <c r="I7" s="33" t="s">
        <v>20</v>
      </c>
    </row>
    <row r="8" s="1" customFormat="1" ht="15" spans="2:9">
      <c r="B8" s="17" t="s">
        <v>21</v>
      </c>
      <c r="C8" s="18"/>
      <c r="D8" s="18"/>
      <c r="E8" s="18"/>
      <c r="F8" s="18"/>
      <c r="G8" s="18"/>
      <c r="H8" s="18"/>
      <c r="I8" s="34"/>
    </row>
    <row r="9" ht="42.75" spans="2:9">
      <c r="B9" s="19" t="s">
        <v>22</v>
      </c>
      <c r="C9" s="20" t="s">
        <v>23</v>
      </c>
      <c r="D9" s="21" t="s">
        <v>24</v>
      </c>
      <c r="E9" s="22"/>
      <c r="F9" s="22">
        <v>657</v>
      </c>
      <c r="G9" s="23" t="s">
        <v>25</v>
      </c>
      <c r="H9" s="23">
        <f>50*9</f>
        <v>450</v>
      </c>
      <c r="I9" s="35">
        <f>F9*H9</f>
        <v>295650</v>
      </c>
    </row>
    <row r="10" spans="2:9">
      <c r="B10" s="19" t="s">
        <v>26</v>
      </c>
      <c r="C10" s="24" t="s">
        <v>27</v>
      </c>
      <c r="D10" s="21"/>
      <c r="E10" s="22"/>
      <c r="F10" s="22">
        <v>50</v>
      </c>
      <c r="G10" s="23" t="s">
        <v>25</v>
      </c>
      <c r="H10" s="23">
        <f>50*9</f>
        <v>450</v>
      </c>
      <c r="I10" s="35">
        <f>F10*H10</f>
        <v>22500</v>
      </c>
    </row>
    <row r="11" ht="16.5" spans="2:9">
      <c r="B11" s="25" t="s">
        <v>28</v>
      </c>
      <c r="C11" s="26"/>
      <c r="D11" s="26"/>
      <c r="E11" s="26"/>
      <c r="F11" s="26"/>
      <c r="G11" s="26"/>
      <c r="H11" s="27"/>
      <c r="I11" s="36">
        <f>SUM(I9:I10)</f>
        <v>318150</v>
      </c>
    </row>
    <row r="12" ht="15" spans="2:9">
      <c r="B12" s="17" t="s">
        <v>29</v>
      </c>
      <c r="C12" s="18"/>
      <c r="D12" s="18"/>
      <c r="E12" s="18"/>
      <c r="F12" s="18"/>
      <c r="G12" s="18"/>
      <c r="H12" s="18"/>
      <c r="I12" s="34"/>
    </row>
    <row r="13" ht="42.75" spans="2:9">
      <c r="B13" s="19" t="s">
        <v>22</v>
      </c>
      <c r="C13" s="20" t="s">
        <v>23</v>
      </c>
      <c r="D13" s="21" t="s">
        <v>24</v>
      </c>
      <c r="E13" s="22"/>
      <c r="F13" s="22">
        <v>657</v>
      </c>
      <c r="G13" s="23" t="s">
        <v>25</v>
      </c>
      <c r="H13" s="23">
        <f>60*8</f>
        <v>480</v>
      </c>
      <c r="I13" s="35">
        <f>F13*H13</f>
        <v>315360</v>
      </c>
    </row>
    <row r="14" spans="2:9">
      <c r="B14" s="19" t="s">
        <v>26</v>
      </c>
      <c r="C14" s="24" t="s">
        <v>27</v>
      </c>
      <c r="D14" s="21"/>
      <c r="E14" s="22"/>
      <c r="F14" s="22">
        <v>50</v>
      </c>
      <c r="G14" s="23" t="s">
        <v>25</v>
      </c>
      <c r="H14" s="23">
        <f>60*8</f>
        <v>480</v>
      </c>
      <c r="I14" s="35">
        <f>F14*H14</f>
        <v>24000</v>
      </c>
    </row>
    <row r="15" ht="17.25" spans="2:9">
      <c r="B15" s="28" t="s">
        <v>28</v>
      </c>
      <c r="C15" s="29"/>
      <c r="D15" s="29"/>
      <c r="E15" s="29"/>
      <c r="F15" s="29"/>
      <c r="G15" s="29"/>
      <c r="H15" s="30"/>
      <c r="I15" s="37">
        <f>SUM(I13:I14)</f>
        <v>339360</v>
      </c>
    </row>
    <row r="16" ht="17.25" spans="2:9">
      <c r="B16" s="31" t="s">
        <v>11</v>
      </c>
      <c r="C16" s="32"/>
      <c r="D16" s="32"/>
      <c r="E16" s="32"/>
      <c r="F16" s="32"/>
      <c r="G16" s="32"/>
      <c r="H16" s="32"/>
      <c r="I16" s="38">
        <f>I11+I15</f>
        <v>657510</v>
      </c>
    </row>
  </sheetData>
  <mergeCells count="8">
    <mergeCell ref="B1:I1"/>
    <mergeCell ref="B8:I8"/>
    <mergeCell ref="B11:H11"/>
    <mergeCell ref="B12:I12"/>
    <mergeCell ref="B15:H15"/>
    <mergeCell ref="B16:H16"/>
    <mergeCell ref="D9:D10"/>
    <mergeCell ref="D13:D14"/>
  </mergeCells>
  <hyperlinks>
    <hyperlink ref="C4" r:id="rId1" display="Winnie.yang@ubs-cn.com"/>
  </hyperlink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2016-07-03T01:42:00Z</dcterms:created>
  <cp:lastPrinted>2021-05-03T18:39:00Z</cp:lastPrinted>
  <dcterms:modified xsi:type="dcterms:W3CDTF">2025-02-11T03:23:23Z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9A63EADA864042BF86DB935581083406_13</vt:lpwstr>
  </property>
</Properties>
</file>