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ssie/Desktop/51，ESC-安达唐/emily--20250818/"/>
    </mc:Choice>
  </mc:AlternateContent>
  <xr:revisionPtr revIDLastSave="0" documentId="13_ncr:1_{18272588-54B5-1B4C-AFF9-87152FB84344}" xr6:coauthVersionLast="47" xr6:coauthVersionMax="47" xr10:uidLastSave="{00000000-0000-0000-0000-000000000000}"/>
  <bookViews>
    <workbookView xWindow="0" yWindow="460" windowWidth="21820" windowHeight="13900" xr2:uid="{00000000-000D-0000-FFFF-FFFF00000000}"/>
  </bookViews>
  <sheets>
    <sheet name="Summary" sheetId="9" r:id="rId1"/>
    <sheet name="Medical" sheetId="11" r:id="rId2"/>
  </sheets>
  <calcPr calcId="191029"/>
</workbook>
</file>

<file path=xl/calcChain.xml><?xml version="1.0" encoding="utf-8"?>
<calcChain xmlns="http://schemas.openxmlformats.org/spreadsheetml/2006/main">
  <c r="I26" i="11" l="1"/>
  <c r="I18" i="11"/>
  <c r="I10" i="11"/>
  <c r="I9" i="11"/>
  <c r="I11" i="11"/>
  <c r="I12" i="11"/>
  <c r="I14" i="11"/>
  <c r="I13" i="11"/>
  <c r="I17" i="11"/>
  <c r="I19" i="11"/>
  <c r="I20" i="11"/>
  <c r="I22" i="11"/>
  <c r="I21" i="11"/>
  <c r="I23" i="11"/>
  <c r="I30" i="11"/>
  <c r="I25" i="11"/>
  <c r="I27" i="11"/>
  <c r="I28" i="11"/>
  <c r="I29" i="11"/>
  <c r="I31" i="11" l="1"/>
  <c r="I15" i="11"/>
  <c r="I32" i="11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<sst xmlns="http://schemas.openxmlformats.org/spreadsheetml/2006/main" count="94" uniqueCount="39">
  <si>
    <t>Quotation</t>
  </si>
  <si>
    <t>Client: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</si>
  <si>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</si>
  <si>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</si>
  <si>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</si>
  <si>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</si>
  <si>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</si>
  <si>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</si>
  <si>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</si>
  <si>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</si>
  <si>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</si>
  <si>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</si>
  <si>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</si>
  <si>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</si>
  <si>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</si>
  <si>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</si>
  <si>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</si>
  <si>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</si>
  <si>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</si>
  <si>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</si>
  <si>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</si>
  <si>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</si>
  <si>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</si>
  <si>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</si>
  <si>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</si>
  <si>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</si>
  <si>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</si>
  <si>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kyle.zhang@ubs-cn.com</t>
    <phoneticPr fontId="14" type="noConversion"/>
  </si>
  <si>
    <t>上海麦田公共关系咨询有限公司</t>
    <phoneticPr fontId="14" type="noConversion"/>
  </si>
  <si>
    <t>PPT美化(普通美化)(new work)</t>
    <phoneticPr fontId="14" type="noConversion"/>
  </si>
  <si>
    <t>使用PPT重绘图表、字体设定、动作设定等</t>
    <phoneticPr fontId="14" type="noConversion"/>
  </si>
  <si>
    <t>PPT模板(new work)</t>
    <phoneticPr fontId="14" type="noConversion"/>
  </si>
  <si>
    <t>根据已有KV进行排版及PPT母版格式设定</t>
    <phoneticPr fontId="14" type="noConversion"/>
  </si>
  <si>
    <t>套</t>
    <phoneticPr fontId="14" type="noConversion"/>
  </si>
  <si>
    <t>1.高血压疾病知识-HTN-医学幻灯（40页）</t>
    <phoneticPr fontId="14" type="noConversion"/>
  </si>
  <si>
    <t>HTN医学材料制作</t>
    <phoneticPr fontId="14" type="noConversion"/>
  </si>
  <si>
    <t>2025.8.18</t>
    <phoneticPr fontId="14" type="noConversion"/>
  </si>
  <si>
    <t>3.Bax相关研究-HTN-医学幻灯（36页）</t>
    <phoneticPr fontId="14" type="noConversion"/>
  </si>
  <si>
    <t>2.醛固酮机制知识-HTN-医学幻灯（40页）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</si>
</sst>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&quot;￥&quot;#,##0.00_);[Red]\(&quot;￥&quot;#,##0.00\)"/>
    <numFmt numFmtId="178" formatCode="#,##0_ "/>
    <numFmt numFmtId="179" formatCode="0_);[Red]\(0\)"/>
    <numFmt numFmtId="180" formatCode="0.00_);[Red]\(0.00\)"/>
    <numFmt numFmtId="181" formatCode="\¥#,##0.00_);[Red]\(\¥#,##0.00\)"/>
  </numFmts>
  <fonts count="15">
    <font>
      <sz val="12"/>
      <name val="宋体"/>
      <charset val="134"/>
    </font>
    <font>
      <b/>
      <sz val="28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3" applyFont="1">
      <alignment vertical="center"/>
    </xf>
    <xf numFmtId="178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79" fontId="3" fillId="0" borderId="0" xfId="3" applyNumberFormat="1" applyFont="1" applyAlignment="1">
      <alignment horizontal="left"/>
    </xf>
    <xf numFmtId="0" fontId="3" fillId="0" borderId="0" xfId="7" applyFont="1" applyAlignment="1">
      <alignment vertical="center" wrapText="1"/>
    </xf>
    <xf numFmtId="178" fontId="3" fillId="0" borderId="0" xfId="3" applyNumberFormat="1" applyFont="1" applyAlignment="1">
      <alignment horizontal="center"/>
    </xf>
    <xf numFmtId="179" fontId="3" fillId="0" borderId="0" xfId="3" applyNumberFormat="1" applyFont="1" applyAlignment="1">
      <alignment horizontal="center"/>
    </xf>
    <xf numFmtId="0" fontId="3" fillId="0" borderId="0" xfId="7" applyFont="1" applyAlignment="1">
      <alignment wrapText="1"/>
    </xf>
    <xf numFmtId="0" fontId="2" fillId="0" borderId="0" xfId="7" applyFont="1" applyAlignment="1">
      <alignment vertical="center"/>
    </xf>
    <xf numFmtId="178" fontId="2" fillId="0" borderId="0" xfId="7" applyNumberFormat="1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horizontal="right" vertical="center"/>
    </xf>
    <xf numFmtId="0" fontId="2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178" fontId="2" fillId="0" borderId="1" xfId="7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0" fontId="6" fillId="0" borderId="3" xfId="6" applyNumberFormat="1" applyFont="1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0" fontId="6" fillId="0" borderId="5" xfId="6" applyNumberFormat="1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 wrapText="1"/>
    </xf>
    <xf numFmtId="0" fontId="7" fillId="0" borderId="5" xfId="6" applyFont="1" applyBorder="1" applyAlignment="1">
      <alignment horizontal="center" vertical="center"/>
    </xf>
    <xf numFmtId="177" fontId="2" fillId="0" borderId="1" xfId="7" applyNumberFormat="1" applyFont="1" applyBorder="1" applyAlignment="1">
      <alignment horizontal="center" vertical="center"/>
    </xf>
    <xf numFmtId="180" fontId="6" fillId="0" borderId="3" xfId="1" applyNumberFormat="1" applyFont="1" applyFill="1" applyBorder="1" applyAlignment="1">
      <alignment horizontal="center" vertical="center"/>
    </xf>
    <xf numFmtId="180" fontId="6" fillId="0" borderId="5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3" borderId="5" xfId="7" applyNumberFormat="1" applyFont="1" applyFill="1" applyBorder="1" applyAlignment="1">
      <alignment horizontal="center" vertical="center"/>
    </xf>
    <xf numFmtId="0" fontId="9" fillId="0" borderId="0" xfId="5"/>
    <xf numFmtId="0" fontId="4" fillId="0" borderId="0" xfId="3" applyFont="1">
      <alignment vertical="center"/>
    </xf>
    <xf numFmtId="0" fontId="4" fillId="0" borderId="0" xfId="7" applyFont="1" applyAlignment="1">
      <alignment vertical="center"/>
    </xf>
    <xf numFmtId="0" fontId="11" fillId="0" borderId="0" xfId="2" applyFill="1" applyBorder="1" applyAlignment="1">
      <alignment horizontal="left" vertical="center"/>
    </xf>
    <xf numFmtId="0" fontId="4" fillId="0" borderId="0" xfId="7" applyFont="1" applyAlignment="1">
      <alignment horizontal="right" vertical="center"/>
    </xf>
    <xf numFmtId="0" fontId="4" fillId="0" borderId="6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 wrapText="1"/>
    </xf>
    <xf numFmtId="181" fontId="4" fillId="0" borderId="11" xfId="1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right" vertical="center" wrapText="1"/>
    </xf>
    <xf numFmtId="181" fontId="4" fillId="5" borderId="13" xfId="1" applyNumberFormat="1" applyFont="1" applyFill="1" applyBorder="1" applyAlignment="1">
      <alignment horizontal="right" vertical="center"/>
    </xf>
    <xf numFmtId="179" fontId="12" fillId="0" borderId="0" xfId="3" applyNumberFormat="1" applyFont="1" applyAlignment="1">
      <alignment horizontal="left"/>
    </xf>
    <xf numFmtId="179" fontId="4" fillId="3" borderId="10" xfId="7" applyNumberFormat="1" applyFont="1" applyFill="1" applyBorder="1" applyAlignment="1">
      <alignment horizontal="right" vertical="center"/>
    </xf>
    <xf numFmtId="181" fontId="4" fillId="3" borderId="11" xfId="7" applyNumberFormat="1" applyFont="1" applyFill="1" applyBorder="1" applyAlignment="1">
      <alignment horizontal="right" vertical="center"/>
    </xf>
    <xf numFmtId="179" fontId="8" fillId="0" borderId="0" xfId="3" applyNumberFormat="1" applyFont="1" applyAlignment="1">
      <alignment horizontal="left"/>
    </xf>
    <xf numFmtId="58" fontId="4" fillId="0" borderId="0" xfId="7" applyNumberFormat="1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0" fontId="4" fillId="2" borderId="8" xfId="7" applyFont="1" applyFill="1" applyBorder="1" applyAlignment="1">
      <alignment horizontal="left" vertical="center"/>
    </xf>
    <xf numFmtId="0" fontId="4" fillId="2" borderId="9" xfId="7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" fillId="2" borderId="2" xfId="7" applyFont="1" applyFill="1" applyBorder="1" applyAlignment="1">
      <alignment horizontal="left" vertical="center" wrapText="1"/>
    </xf>
    <xf numFmtId="0" fontId="2" fillId="2" borderId="0" xfId="7" applyFont="1" applyFill="1" applyAlignment="1">
      <alignment horizontal="left" vertical="center" wrapText="1"/>
    </xf>
    <xf numFmtId="177" fontId="2" fillId="2" borderId="0" xfId="7" applyNumberFormat="1" applyFont="1" applyFill="1" applyAlignment="1">
      <alignment horizontal="left" vertical="center" wrapText="1"/>
    </xf>
    <xf numFmtId="0" fontId="4" fillId="0" borderId="5" xfId="3" applyFont="1" applyBorder="1" applyAlignment="1">
      <alignment horizontal="right" vertical="center" wrapText="1"/>
    </xf>
    <xf numFmtId="179" fontId="4" fillId="3" borderId="5" xfId="7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8">
    <cellStyle name="常规" xfId="0" builtinId="0"/>
    <cellStyle name="常规 2" xfId="3" xr:uid="{00000000-0005-0000-0000-000031000000}"/>
    <cellStyle name="常规 3 3" xfId="4" xr:uid="{00000000-0005-0000-0000-000032000000}"/>
    <cellStyle name="常规_flash" xfId="5" xr:uid="{00000000-0005-0000-0000-000033000000}"/>
    <cellStyle name="常规_quotation GW" xfId="6" xr:uid="{00000000-0005-0000-0000-000034000000}"/>
    <cellStyle name="常规_长城会短信相关活动报价1016" xfId="7" xr:uid="{00000000-0005-0000-0000-000035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tabSelected="1" zoomScale="85" zoomScaleNormal="85" workbookViewId="0">
      <selection activeCell="C13" sqref="C13"/>
    </sheetView>
  </sheetViews>
  <sheetFormatPr baseColWidth="10" defaultColWidth="8.83203125" defaultRowHeight="15"/>
  <cols>
    <col min="1" max="1" width="5" customWidth="1"/>
    <col min="2" max="2" width="39.5" customWidth="1"/>
    <col min="3" max="3" width="42.33203125" customWidth="1"/>
    <col min="4" max="4" width="19.33203125" customWidth="1"/>
    <col min="6" max="6" width="18.83203125" customWidth="1"/>
  </cols>
  <sheetData>
    <row r="1" spans="2:3" ht="37.5" customHeight="1">
      <c r="B1" s="48" t="s">
        <v>0</v>
      </c>
      <c r="C1" s="48"/>
    </row>
    <row r="2" spans="2:3" ht="16">
      <c r="B2" s="33" t="s">
        <v>1</v>
      </c>
      <c r="C2" s="46" t="s">
        <v>28</v>
      </c>
    </row>
    <row r="3" spans="2:3" ht="17">
      <c r="B3" s="33" t="s">
        <v>2</v>
      </c>
      <c r="C3" s="6" t="s">
        <v>35</v>
      </c>
    </row>
    <row r="4" spans="2:3" s="32" customFormat="1" ht="16.5" customHeight="1">
      <c r="B4" s="34" t="s">
        <v>3</v>
      </c>
      <c r="C4" s="35" t="s">
        <v>27</v>
      </c>
    </row>
    <row r="5" spans="2:3" s="32" customFormat="1" ht="16.5" customHeight="1">
      <c r="B5" s="34" t="s">
        <v>4</v>
      </c>
      <c r="C5" s="47" t="s">
        <v>36</v>
      </c>
    </row>
    <row r="6" spans="2:3" s="32" customFormat="1" ht="16.5" customHeight="1" thickBot="1">
      <c r="B6" s="36"/>
      <c r="C6" s="36"/>
    </row>
    <row r="7" spans="2:3" s="32" customFormat="1" ht="30.75" customHeight="1">
      <c r="B7" s="37" t="s">
        <v>5</v>
      </c>
      <c r="C7" s="38" t="s">
        <v>6</v>
      </c>
    </row>
    <row r="8" spans="2:3" s="32" customFormat="1" ht="16">
      <c r="B8" s="49" t="s">
        <v>7</v>
      </c>
      <c r="C8" s="50"/>
    </row>
    <row r="9" spans="2:3" s="32" customFormat="1" ht="17">
      <c r="B9" s="39" t="s">
        <v>8</v>
      </c>
      <c r="C9" s="40">
        <f>Medical!I32</f>
        <v>56419</v>
      </c>
    </row>
    <row r="10" spans="2:3" ht="6" customHeight="1">
      <c r="B10" s="51"/>
      <c r="C10" s="52"/>
    </row>
    <row r="11" spans="2:3" ht="17">
      <c r="B11" s="41" t="s">
        <v>8</v>
      </c>
      <c r="C11" s="42">
        <f>C9</f>
        <v>56419</v>
      </c>
    </row>
    <row r="12" spans="2:3" ht="17">
      <c r="B12" s="41" t="s">
        <v>9</v>
      </c>
      <c r="C12" s="42">
        <f>C11*0.06</f>
        <v>3385.14</v>
      </c>
    </row>
    <row r="13" spans="2:3" ht="16">
      <c r="B13" s="44" t="s">
        <v>10</v>
      </c>
      <c r="C13" s="45">
        <f>C11+C12</f>
        <v>59804.14</v>
      </c>
    </row>
    <row r="14" spans="2:3">
      <c r="B14" s="43"/>
    </row>
    <row r="15" spans="2:3">
      <c r="B15" s="43"/>
    </row>
    <row r="16" spans="2:3">
      <c r="B16" s="43"/>
    </row>
  </sheetData>
  <mergeCells count="3">
    <mergeCell ref="B1:C1"/>
    <mergeCell ref="B8:C8"/>
    <mergeCell ref="B10:C10"/>
  </mergeCells>
  <phoneticPr fontId="14" type="noConversion"/>
  <hyperlinks>
    <hyperlink ref="C4" r:id="rId1" xr:uid="{D91B134E-C037-4533-B800-62B60487DAE3}"/>
  </hyperlinks>
  <pageMargins left="0.75" right="0.75" top="1" bottom="1" header="0.3" footer="0.3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2"/>
  <sheetViews>
    <sheetView topLeftCell="A7" zoomScale="90" zoomScaleNormal="90" workbookViewId="0">
      <selection activeCell="C17" sqref="C17"/>
    </sheetView>
  </sheetViews>
  <sheetFormatPr baseColWidth="10" defaultColWidth="8.6640625" defaultRowHeight="15"/>
  <cols>
    <col min="2" max="2" width="30.1640625" customWidth="1"/>
    <col min="3" max="3" width="46.5" customWidth="1"/>
    <col min="4" max="4" width="8.33203125" customWidth="1"/>
    <col min="5" max="5" width="10.6640625" style="1" customWidth="1"/>
    <col min="6" max="6" width="5.5" style="1" customWidth="1"/>
    <col min="7" max="7" width="9.6640625" style="1" customWidth="1"/>
    <col min="8" max="8" width="12.1640625" style="1" customWidth="1"/>
    <col min="9" max="9" width="26.33203125" style="2" customWidth="1"/>
  </cols>
  <sheetData>
    <row r="1" spans="2:9" ht="40">
      <c r="B1" s="48" t="s">
        <v>0</v>
      </c>
      <c r="C1" s="48"/>
      <c r="D1" s="3"/>
      <c r="E1" s="4"/>
      <c r="F1" s="5"/>
      <c r="G1" s="5"/>
      <c r="H1" s="5"/>
    </row>
    <row r="2" spans="2:9" ht="17">
      <c r="B2" s="3" t="s">
        <v>1</v>
      </c>
      <c r="C2" s="46" t="s">
        <v>28</v>
      </c>
      <c r="D2" s="7"/>
      <c r="E2" s="8"/>
      <c r="F2" s="9"/>
      <c r="G2" s="9"/>
      <c r="H2" s="9"/>
    </row>
    <row r="3" spans="2:9" ht="17">
      <c r="B3" s="3" t="s">
        <v>2</v>
      </c>
      <c r="C3" s="6" t="s">
        <v>35</v>
      </c>
      <c r="D3" s="10"/>
      <c r="E3" s="8"/>
      <c r="F3" s="9"/>
      <c r="G3" s="9"/>
      <c r="H3" s="9"/>
    </row>
    <row r="4" spans="2:9" ht="17">
      <c r="B4" s="11" t="s">
        <v>3</v>
      </c>
      <c r="C4" s="35" t="s">
        <v>27</v>
      </c>
      <c r="D4" s="11"/>
      <c r="E4" s="12"/>
      <c r="F4" s="13"/>
      <c r="G4" s="13"/>
      <c r="H4" s="13"/>
    </row>
    <row r="5" spans="2:9" ht="17">
      <c r="B5" s="11" t="s">
        <v>4</v>
      </c>
      <c r="C5" s="47" t="s">
        <v>36</v>
      </c>
      <c r="D5" s="11"/>
      <c r="E5" s="12"/>
      <c r="F5" s="13"/>
      <c r="G5" s="13"/>
      <c r="H5" s="13"/>
    </row>
    <row r="6" spans="2:9" ht="17">
      <c r="B6" s="14"/>
      <c r="C6" s="14"/>
      <c r="D6" s="14"/>
      <c r="E6" s="12"/>
      <c r="F6" s="13"/>
      <c r="G6" s="13"/>
      <c r="H6" s="13"/>
    </row>
    <row r="7" spans="2:9" ht="108">
      <c r="B7" s="15" t="s">
        <v>5</v>
      </c>
      <c r="C7" s="16" t="s">
        <v>11</v>
      </c>
      <c r="D7" s="16" t="s">
        <v>12</v>
      </c>
      <c r="E7" s="17" t="s">
        <v>13</v>
      </c>
      <c r="F7" s="15" t="s">
        <v>14</v>
      </c>
      <c r="G7" s="15" t="s">
        <v>15</v>
      </c>
      <c r="H7" s="15" t="s">
        <v>16</v>
      </c>
      <c r="I7" s="27" t="s">
        <v>17</v>
      </c>
    </row>
    <row r="8" spans="2:9" ht="16.5" customHeight="1">
      <c r="B8" s="53" t="s">
        <v>34</v>
      </c>
      <c r="C8" s="54"/>
      <c r="D8" s="54"/>
      <c r="E8" s="54"/>
      <c r="F8" s="54"/>
      <c r="G8" s="54"/>
      <c r="H8" s="54"/>
      <c r="I8" s="55"/>
    </row>
    <row r="9" spans="2:9" ht="51">
      <c r="B9" s="18" t="s">
        <v>18</v>
      </c>
      <c r="C9" s="18" t="s">
        <v>19</v>
      </c>
      <c r="D9" s="58">
        <v>2024</v>
      </c>
      <c r="E9" s="19">
        <v>406.5</v>
      </c>
      <c r="F9" s="20" t="s">
        <v>20</v>
      </c>
      <c r="G9" s="21">
        <v>40</v>
      </c>
      <c r="H9" s="21">
        <v>1</v>
      </c>
      <c r="I9" s="28">
        <f t="shared" ref="I9:I14" si="0">E9*G9*H9</f>
        <v>16260</v>
      </c>
    </row>
    <row r="10" spans="2:9" ht="17">
      <c r="B10" s="18" t="s">
        <v>31</v>
      </c>
      <c r="C10" s="18" t="s">
        <v>32</v>
      </c>
      <c r="D10" s="58"/>
      <c r="E10" s="19">
        <v>450</v>
      </c>
      <c r="F10" s="20" t="s">
        <v>33</v>
      </c>
      <c r="G10" s="21">
        <v>1</v>
      </c>
      <c r="H10" s="21">
        <v>1</v>
      </c>
      <c r="I10" s="28">
        <f t="shared" si="0"/>
        <v>450</v>
      </c>
    </row>
    <row r="11" spans="2:9" ht="17">
      <c r="B11" s="22" t="s">
        <v>29</v>
      </c>
      <c r="C11" s="22" t="s">
        <v>30</v>
      </c>
      <c r="D11" s="58"/>
      <c r="E11" s="23">
        <v>50</v>
      </c>
      <c r="F11" s="24" t="s">
        <v>20</v>
      </c>
      <c r="G11" s="21">
        <v>40</v>
      </c>
      <c r="H11" s="21">
        <v>1</v>
      </c>
      <c r="I11" s="29">
        <f t="shared" si="0"/>
        <v>2000</v>
      </c>
    </row>
    <row r="12" spans="2:9" ht="17">
      <c r="B12" s="25" t="s">
        <v>21</v>
      </c>
      <c r="C12" s="25" t="s">
        <v>21</v>
      </c>
      <c r="D12" s="58"/>
      <c r="E12" s="23">
        <v>7</v>
      </c>
      <c r="F12" s="24" t="s">
        <v>22</v>
      </c>
      <c r="G12" s="26">
        <v>15</v>
      </c>
      <c r="H12" s="21">
        <v>1</v>
      </c>
      <c r="I12" s="29">
        <f t="shared" si="0"/>
        <v>105</v>
      </c>
    </row>
    <row r="13" spans="2:9" ht="17">
      <c r="B13" s="25" t="s">
        <v>23</v>
      </c>
      <c r="C13" s="25" t="s">
        <v>23</v>
      </c>
      <c r="D13" s="58"/>
      <c r="E13" s="23">
        <v>10</v>
      </c>
      <c r="F13" s="24" t="s">
        <v>22</v>
      </c>
      <c r="G13" s="26">
        <v>15</v>
      </c>
      <c r="H13" s="21">
        <v>1</v>
      </c>
      <c r="I13" s="29">
        <f t="shared" si="0"/>
        <v>150</v>
      </c>
    </row>
    <row r="14" spans="2:9" ht="17">
      <c r="B14" s="25" t="s">
        <v>24</v>
      </c>
      <c r="C14" s="25" t="s">
        <v>25</v>
      </c>
      <c r="D14" s="59"/>
      <c r="E14" s="23">
        <v>15</v>
      </c>
      <c r="F14" s="24" t="s">
        <v>22</v>
      </c>
      <c r="G14" s="26">
        <v>30</v>
      </c>
      <c r="H14" s="21">
        <v>1</v>
      </c>
      <c r="I14" s="29">
        <f t="shared" si="0"/>
        <v>450</v>
      </c>
    </row>
    <row r="15" spans="2:9" ht="16">
      <c r="B15" s="56" t="s">
        <v>26</v>
      </c>
      <c r="C15" s="56"/>
      <c r="D15" s="56"/>
      <c r="E15" s="56"/>
      <c r="F15" s="56"/>
      <c r="G15" s="56"/>
      <c r="H15" s="56"/>
      <c r="I15" s="30">
        <f>SUM(I9:I14)</f>
        <v>19415</v>
      </c>
    </row>
    <row r="16" spans="2:9" ht="16.5" customHeight="1">
      <c r="B16" s="53" t="s">
        <v>38</v>
      </c>
      <c r="C16" s="54"/>
      <c r="D16" s="54"/>
      <c r="E16" s="54"/>
      <c r="F16" s="54"/>
      <c r="G16" s="54"/>
      <c r="H16" s="54"/>
      <c r="I16" s="55"/>
    </row>
    <row r="17" spans="2:9" ht="51">
      <c r="B17" s="18" t="s">
        <v>18</v>
      </c>
      <c r="C17" s="18" t="s">
        <v>19</v>
      </c>
      <c r="D17" s="58">
        <v>2024</v>
      </c>
      <c r="E17" s="19">
        <v>406.5</v>
      </c>
      <c r="F17" s="20" t="s">
        <v>20</v>
      </c>
      <c r="G17" s="21">
        <v>40</v>
      </c>
      <c r="H17" s="21">
        <v>1</v>
      </c>
      <c r="I17" s="28">
        <f t="shared" ref="I17:I22" si="1">E17*G17*H17</f>
        <v>16260</v>
      </c>
    </row>
    <row r="18" spans="2:9" ht="17">
      <c r="B18" s="18" t="s">
        <v>31</v>
      </c>
      <c r="C18" s="18" t="s">
        <v>32</v>
      </c>
      <c r="D18" s="58"/>
      <c r="E18" s="19">
        <v>450</v>
      </c>
      <c r="F18" s="20" t="s">
        <v>33</v>
      </c>
      <c r="G18" s="21">
        <v>1</v>
      </c>
      <c r="H18" s="21">
        <v>1</v>
      </c>
      <c r="I18" s="28">
        <f t="shared" si="1"/>
        <v>450</v>
      </c>
    </row>
    <row r="19" spans="2:9" ht="17">
      <c r="B19" s="22" t="s">
        <v>29</v>
      </c>
      <c r="C19" s="22" t="s">
        <v>30</v>
      </c>
      <c r="D19" s="58"/>
      <c r="E19" s="23">
        <v>50</v>
      </c>
      <c r="F19" s="24" t="s">
        <v>20</v>
      </c>
      <c r="G19" s="21">
        <v>40</v>
      </c>
      <c r="H19" s="21">
        <v>1</v>
      </c>
      <c r="I19" s="29">
        <f t="shared" si="1"/>
        <v>2000</v>
      </c>
    </row>
    <row r="20" spans="2:9" ht="17">
      <c r="B20" s="25" t="s">
        <v>21</v>
      </c>
      <c r="C20" s="25" t="s">
        <v>21</v>
      </c>
      <c r="D20" s="58"/>
      <c r="E20" s="23">
        <v>7</v>
      </c>
      <c r="F20" s="24" t="s">
        <v>22</v>
      </c>
      <c r="G20" s="26">
        <v>15</v>
      </c>
      <c r="H20" s="21">
        <v>1</v>
      </c>
      <c r="I20" s="29">
        <f t="shared" si="1"/>
        <v>105</v>
      </c>
    </row>
    <row r="21" spans="2:9" ht="17">
      <c r="B21" s="25" t="s">
        <v>23</v>
      </c>
      <c r="C21" s="25" t="s">
        <v>23</v>
      </c>
      <c r="D21" s="58"/>
      <c r="E21" s="23">
        <v>10</v>
      </c>
      <c r="F21" s="24" t="s">
        <v>22</v>
      </c>
      <c r="G21" s="26">
        <v>15</v>
      </c>
      <c r="H21" s="21">
        <v>1</v>
      </c>
      <c r="I21" s="29">
        <f t="shared" si="1"/>
        <v>150</v>
      </c>
    </row>
    <row r="22" spans="2:9" ht="17">
      <c r="B22" s="25" t="s">
        <v>24</v>
      </c>
      <c r="C22" s="25" t="s">
        <v>25</v>
      </c>
      <c r="D22" s="59"/>
      <c r="E22" s="23">
        <v>15</v>
      </c>
      <c r="F22" s="24" t="s">
        <v>22</v>
      </c>
      <c r="G22" s="26">
        <v>30</v>
      </c>
      <c r="H22" s="21">
        <v>1</v>
      </c>
      <c r="I22" s="29">
        <f t="shared" si="1"/>
        <v>450</v>
      </c>
    </row>
    <row r="23" spans="2:9" ht="16">
      <c r="B23" s="56" t="s">
        <v>26</v>
      </c>
      <c r="C23" s="56"/>
      <c r="D23" s="56"/>
      <c r="E23" s="56"/>
      <c r="F23" s="56"/>
      <c r="G23" s="56"/>
      <c r="H23" s="56"/>
      <c r="I23" s="30">
        <f>SUM(I17:I22)</f>
        <v>19415</v>
      </c>
    </row>
    <row r="24" spans="2:9" ht="17">
      <c r="B24" s="53" t="s">
        <v>37</v>
      </c>
      <c r="C24" s="54"/>
      <c r="D24" s="54"/>
      <c r="E24" s="54"/>
      <c r="F24" s="54"/>
      <c r="G24" s="54"/>
      <c r="H24" s="54"/>
      <c r="I24" s="55"/>
    </row>
    <row r="25" spans="2:9" ht="51">
      <c r="B25" s="18" t="s">
        <v>18</v>
      </c>
      <c r="C25" s="18" t="s">
        <v>19</v>
      </c>
      <c r="D25" s="58">
        <v>2024</v>
      </c>
      <c r="E25" s="19">
        <v>406.5</v>
      </c>
      <c r="F25" s="20" t="s">
        <v>20</v>
      </c>
      <c r="G25" s="21">
        <v>36</v>
      </c>
      <c r="H25" s="21">
        <v>1</v>
      </c>
      <c r="I25" s="28">
        <f t="shared" ref="I25:I30" si="2">E25*G25*H25</f>
        <v>14634</v>
      </c>
    </row>
    <row r="26" spans="2:9" ht="17">
      <c r="B26" s="18" t="s">
        <v>31</v>
      </c>
      <c r="C26" s="18" t="s">
        <v>32</v>
      </c>
      <c r="D26" s="58"/>
      <c r="E26" s="19">
        <v>450</v>
      </c>
      <c r="F26" s="20" t="s">
        <v>33</v>
      </c>
      <c r="G26" s="21">
        <v>1</v>
      </c>
      <c r="H26" s="21">
        <v>1</v>
      </c>
      <c r="I26" s="28">
        <f t="shared" si="2"/>
        <v>450</v>
      </c>
    </row>
    <row r="27" spans="2:9" ht="17">
      <c r="B27" s="22" t="s">
        <v>29</v>
      </c>
      <c r="C27" s="22" t="s">
        <v>30</v>
      </c>
      <c r="D27" s="58"/>
      <c r="E27" s="23">
        <v>50</v>
      </c>
      <c r="F27" s="24" t="s">
        <v>20</v>
      </c>
      <c r="G27" s="21">
        <v>36</v>
      </c>
      <c r="H27" s="21">
        <v>1</v>
      </c>
      <c r="I27" s="29">
        <f t="shared" si="2"/>
        <v>1800</v>
      </c>
    </row>
    <row r="28" spans="2:9" ht="17">
      <c r="B28" s="25" t="s">
        <v>21</v>
      </c>
      <c r="C28" s="25" t="s">
        <v>21</v>
      </c>
      <c r="D28" s="58"/>
      <c r="E28" s="23">
        <v>7</v>
      </c>
      <c r="F28" s="24" t="s">
        <v>22</v>
      </c>
      <c r="G28" s="26">
        <v>15</v>
      </c>
      <c r="H28" s="21">
        <v>1</v>
      </c>
      <c r="I28" s="29">
        <f t="shared" si="2"/>
        <v>105</v>
      </c>
    </row>
    <row r="29" spans="2:9" ht="17">
      <c r="B29" s="25" t="s">
        <v>23</v>
      </c>
      <c r="C29" s="25" t="s">
        <v>23</v>
      </c>
      <c r="D29" s="58"/>
      <c r="E29" s="23">
        <v>10</v>
      </c>
      <c r="F29" s="24" t="s">
        <v>22</v>
      </c>
      <c r="G29" s="26">
        <v>15</v>
      </c>
      <c r="H29" s="21">
        <v>1</v>
      </c>
      <c r="I29" s="29">
        <f t="shared" si="2"/>
        <v>150</v>
      </c>
    </row>
    <row r="30" spans="2:9" ht="17">
      <c r="B30" s="25" t="s">
        <v>24</v>
      </c>
      <c r="C30" s="25" t="s">
        <v>25</v>
      </c>
      <c r="D30" s="59"/>
      <c r="E30" s="23">
        <v>15</v>
      </c>
      <c r="F30" s="24" t="s">
        <v>22</v>
      </c>
      <c r="G30" s="26">
        <v>30</v>
      </c>
      <c r="H30" s="21">
        <v>1</v>
      </c>
      <c r="I30" s="29">
        <f t="shared" si="2"/>
        <v>450</v>
      </c>
    </row>
    <row r="31" spans="2:9" ht="16">
      <c r="B31" s="56" t="s">
        <v>26</v>
      </c>
      <c r="C31" s="56"/>
      <c r="D31" s="56"/>
      <c r="E31" s="56"/>
      <c r="F31" s="56"/>
      <c r="G31" s="56"/>
      <c r="H31" s="56"/>
      <c r="I31" s="30">
        <f>SUM(I25:I30)</f>
        <v>17589</v>
      </c>
    </row>
    <row r="32" spans="2:9" ht="28" customHeight="1">
      <c r="B32" s="57" t="s">
        <v>8</v>
      </c>
      <c r="C32" s="57"/>
      <c r="D32" s="57"/>
      <c r="E32" s="57"/>
      <c r="F32" s="57"/>
      <c r="G32" s="57"/>
      <c r="H32" s="57"/>
      <c r="I32" s="31">
        <f>I15+I23+I31</f>
        <v>56419</v>
      </c>
    </row>
  </sheetData>
  <mergeCells count="11">
    <mergeCell ref="B24:I24"/>
    <mergeCell ref="B31:H31"/>
    <mergeCell ref="B32:H32"/>
    <mergeCell ref="D25:D30"/>
    <mergeCell ref="B1:C1"/>
    <mergeCell ref="B8:I8"/>
    <mergeCell ref="B15:H15"/>
    <mergeCell ref="B16:I16"/>
    <mergeCell ref="B23:H23"/>
    <mergeCell ref="D9:D14"/>
    <mergeCell ref="D17:D22"/>
  </mergeCells>
  <phoneticPr fontId="14" type="noConversion"/>
  <hyperlinks>
    <hyperlink ref="C4" r:id="rId1" xr:uid="{C692CA98-8037-4D6B-A90A-5F4683616461}"/>
  </hyperlinks>
  <pageMargins left="0.75" right="0.75" top="1" bottom="1" header="0.5" footer="0.5"/>
  <pageSetup paperSize="9" scale="5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Microsoft Office User</cp:lastModifiedBy>
  <cp:lastPrinted>2021-01-08T06:16:00Z</cp:lastPrinted>
  <dcterms:created xsi:type="dcterms:W3CDTF">2016-06-29T09:42:00Z</dcterms:created>
  <dcterms:modified xsi:type="dcterms:W3CDTF">2025-08-18T15:05:31Z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1BB6048BE75741E8A04C18CB9FE49134_13</vt:lpwstr>
  </property>
</Properties>
</file>