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080"/>
  </bookViews>
  <sheets>
    <sheet name="Summary" sheetId="9" r:id="rId1"/>
    <sheet name="Medical" sheetId="1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<sst xmlns="http://schemas.openxmlformats.org/spreadsheetml/2006/main" count="94" uniqueCount="39">
  <si>
    <t>Quotation</t>
  </si>
  <si>
    <t>Client:</t>
  </si>
  <si>
    <t>上海麦田公共关系咨询有限公司</t>
  </si>
  <si>
    <t xml:space="preserve">Project Name: </t>
  </si>
  <si>
    <t>2025ESC国际大会医学材料制作</t>
  </si>
  <si>
    <t>Supplier Contact Information:</t>
  </si>
  <si>
    <t>kyle.zhang@ubs-cn.com</t>
  </si>
  <si>
    <t>Effective Date:</t>
  </si>
  <si>
    <t>2025.08.06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</si>
  <si>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</si>
  <si>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</si>
  <si>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</si>
  <si>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</si>
  <si>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</si>
  <si>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</si>
  <si>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</si>
  <si>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</si>
  <si>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</si>
  <si>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</si>
  <si>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</si>
  <si>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</si>
  <si>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</si>
  <si>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1.ESC国际大会-HTN-医学幻灯（40页）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</si>
  <si>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</si>
  <si>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</si>
  <si>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</si>
  <si>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</si>
  <si>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</si>
  <si>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</si>
  <si>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</si>
  <si>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</si>
  <si>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</si>
  <si>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</si>
  <si>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</si>
  <si>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</si>
  <si>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</si>
  <si>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</si>
  <si>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2.ESC国际大会-ATTR-医学幻灯（40页）</t>
  </si>
  <si>
    <t>3.国际大会最新临床荟萃（45页）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</si>
</sst>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4" fillId="0" borderId="0" xfId="53" applyFont="1" applyAlignment="1">
      <alignment vertical="center" wrapText="1"/>
    </xf>
    <xf numFmtId="177" fontId="4" fillId="0" borderId="0" xfId="49" applyNumberFormat="1" applyFont="1" applyAlignment="1">
      <alignment horizontal="center"/>
    </xf>
    <xf numFmtId="178" fontId="4" fillId="0" borderId="0" xfId="49" applyNumberFormat="1" applyFont="1" applyAlignment="1">
      <alignment horizontal="center"/>
    </xf>
    <xf numFmtId="178" fontId="4" fillId="0" borderId="0" xfId="49" applyNumberFormat="1" applyFont="1" applyAlignment="1">
      <alignment horizontal="left"/>
    </xf>
    <xf numFmtId="0" fontId="4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6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0" fontId="8" fillId="0" borderId="3" xfId="52" applyNumberFormat="1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0" fontId="8" fillId="0" borderId="5" xfId="52" applyNumberFormat="1" applyFont="1" applyBorder="1" applyAlignment="1">
      <alignment horizontal="center" vertical="center"/>
    </xf>
    <xf numFmtId="0" fontId="9" fillId="0" borderId="5" xfId="53" applyFont="1" applyBorder="1" applyAlignment="1">
      <alignment horizontal="center" vertical="center"/>
    </xf>
    <xf numFmtId="0" fontId="3" fillId="0" borderId="5" xfId="49" applyFont="1" applyBorder="1" applyAlignment="1">
      <alignment horizontal="left" vertical="center" wrapText="1"/>
    </xf>
    <xf numFmtId="0" fontId="9" fillId="0" borderId="5" xfId="52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5" xfId="49" applyFont="1" applyBorder="1" applyAlignment="1">
      <alignment horizontal="right" vertical="center" wrapText="1"/>
    </xf>
    <xf numFmtId="178" fontId="6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8" fillId="0" borderId="3" xfId="1" applyNumberFormat="1" applyFont="1" applyFill="1" applyBorder="1" applyAlignment="1">
      <alignment horizontal="center" vertical="center"/>
    </xf>
    <xf numFmtId="179" fontId="8" fillId="0" borderId="5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3" borderId="5" xfId="53" applyNumberFormat="1" applyFont="1" applyFill="1" applyBorder="1" applyAlignment="1">
      <alignment horizontal="center" vertical="center"/>
    </xf>
    <xf numFmtId="0" fontId="10" fillId="0" borderId="0" xfId="51"/>
    <xf numFmtId="0" fontId="6" fillId="0" borderId="0" xfId="49" applyFont="1">
      <alignment vertical="center"/>
    </xf>
    <xf numFmtId="0" fontId="6" fillId="0" borderId="0" xfId="53" applyFont="1" applyAlignment="1">
      <alignment vertical="center"/>
    </xf>
    <xf numFmtId="0" fontId="6" fillId="0" borderId="0" xfId="53" applyFont="1" applyAlignment="1">
      <alignment horizontal="right" vertical="center"/>
    </xf>
    <xf numFmtId="0" fontId="6" fillId="0" borderId="6" xfId="53" applyFont="1" applyBorder="1" applyAlignment="1">
      <alignment horizontal="center" vertical="center"/>
    </xf>
    <xf numFmtId="0" fontId="6" fillId="0" borderId="7" xfId="53" applyFont="1" applyBorder="1" applyAlignment="1">
      <alignment horizontal="center" vertical="center"/>
    </xf>
    <xf numFmtId="0" fontId="6" fillId="2" borderId="8" xfId="53" applyFont="1" applyFill="1" applyBorder="1" applyAlignment="1">
      <alignment horizontal="left" vertical="center"/>
    </xf>
    <xf numFmtId="0" fontId="6" fillId="2" borderId="9" xfId="53" applyFont="1" applyFill="1" applyBorder="1" applyAlignment="1">
      <alignment horizontal="left" vertical="center"/>
    </xf>
    <xf numFmtId="0" fontId="3" fillId="0" borderId="10" xfId="0" applyFont="1" applyBorder="1" applyAlignment="1">
      <alignment horizontal="right" vertical="center" wrapText="1"/>
    </xf>
    <xf numFmtId="180" fontId="6" fillId="0" borderId="11" xfId="1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right" vertical="center" wrapText="1"/>
    </xf>
    <xf numFmtId="180" fontId="6" fillId="5" borderId="13" xfId="1" applyNumberFormat="1" applyFont="1" applyFill="1" applyBorder="1" applyAlignment="1">
      <alignment horizontal="right" vertical="center"/>
    </xf>
    <xf numFmtId="178" fontId="6" fillId="3" borderId="10" xfId="53" applyNumberFormat="1" applyFont="1" applyFill="1" applyBorder="1" applyAlignment="1">
      <alignment horizontal="right" vertical="center"/>
    </xf>
    <xf numFmtId="180" fontId="6" fillId="3" borderId="11" xfId="53" applyNumberFormat="1" applyFont="1" applyFill="1" applyBorder="1" applyAlignment="1">
      <alignment horizontal="right" vertical="center"/>
    </xf>
    <xf numFmtId="178" fontId="11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6"/>
  <sheetViews>
    <sheetView tabSelected="1" zoomScale="85" zoomScaleNormal="85" workbookViewId="0">
      <selection activeCell="C2" sqref="C2:C5"/>
    </sheetView>
  </sheetViews>
  <sheetFormatPr defaultColWidth="8.83333333333333" defaultRowHeight="15" outlineLevelCol="2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3" t="s">
        <v>0</v>
      </c>
      <c r="C1" s="3"/>
    </row>
    <row r="2" spans="2:3">
      <c r="B2" s="44" t="s">
        <v>1</v>
      </c>
      <c r="C2" s="7" t="s">
        <v>2</v>
      </c>
    </row>
    <row r="3" ht="16.5" spans="2:3">
      <c r="B3" s="44" t="s">
        <v>3</v>
      </c>
      <c r="C3" s="11" t="s">
        <v>4</v>
      </c>
    </row>
    <row r="4" s="43" customFormat="1" ht="16.5" customHeight="1" spans="2:3">
      <c r="B4" s="45" t="s">
        <v>5</v>
      </c>
      <c r="C4" s="14" t="s">
        <v>6</v>
      </c>
    </row>
    <row r="5" s="43" customFormat="1" ht="16.5" customHeight="1" spans="2:3">
      <c r="B5" s="45" t="s">
        <v>7</v>
      </c>
      <c r="C5" s="17" t="s">
        <v>8</v>
      </c>
    </row>
    <row r="6" s="43" customFormat="1" ht="16.5" customHeight="1" spans="2:3">
      <c r="B6" s="46"/>
      <c r="C6" s="46"/>
    </row>
    <row r="7" s="43" customFormat="1" ht="30.75" customHeight="1" spans="2:3">
      <c r="B7" s="47" t="s">
        <v>9</v>
      </c>
      <c r="C7" s="48" t="s">
        <v>10</v>
      </c>
    </row>
    <row r="8" s="43" customFormat="1" spans="2:3">
      <c r="B8" s="49" t="s">
        <v>11</v>
      </c>
      <c r="C8" s="50"/>
    </row>
    <row r="9" s="43" customFormat="1" spans="2:3">
      <c r="B9" s="51" t="s">
        <v>12</v>
      </c>
      <c r="C9" s="52">
        <f>Medical!I32</f>
        <v>60527.5</v>
      </c>
    </row>
    <row r="10" ht="6" customHeight="1" spans="2:3">
      <c r="B10" s="53"/>
      <c r="C10" s="54"/>
    </row>
    <row r="11" spans="2:3">
      <c r="B11" s="55" t="s">
        <v>12</v>
      </c>
      <c r="C11" s="56">
        <f>C9</f>
        <v>60527.5</v>
      </c>
    </row>
    <row r="12" spans="2:3">
      <c r="B12" s="55" t="s">
        <v>13</v>
      </c>
      <c r="C12" s="56">
        <f>C11*0.06</f>
        <v>3631.65</v>
      </c>
    </row>
    <row r="13" spans="2:3">
      <c r="B13" s="57" t="s">
        <v>14</v>
      </c>
      <c r="C13" s="58">
        <f>C11+C12</f>
        <v>64159.15</v>
      </c>
    </row>
    <row r="14" spans="2:2">
      <c r="B14" s="59"/>
    </row>
    <row r="15" spans="2:2">
      <c r="B15" s="59"/>
    </row>
    <row r="16" spans="2:2">
      <c r="B16" s="59"/>
    </row>
  </sheetData>
  <mergeCells count="3">
    <mergeCell ref="B1:C1"/>
    <mergeCell ref="B8:C8"/>
    <mergeCell ref="B10:C10"/>
  </mergeCells>
  <hyperlinks>
    <hyperlink ref="C4" r:id="rId1" display="kyle.zh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2"/>
  <sheetViews>
    <sheetView zoomScale="55" zoomScaleNormal="55" topLeftCell="B1" workbookViewId="0">
      <selection activeCell="C2" sqref="C2:C5"/>
    </sheetView>
  </sheetViews>
  <sheetFormatPr defaultColWidth="8.66666666666667" defaultRowHeight="1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6.3333333333333" style="2" customWidth="1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11" t="s">
        <v>4</v>
      </c>
      <c r="D3" s="12"/>
      <c r="E3" s="9"/>
      <c r="F3" s="10"/>
      <c r="G3" s="10"/>
      <c r="H3" s="10"/>
    </row>
    <row r="4" ht="16.5" spans="2:8">
      <c r="B4" s="13" t="s">
        <v>5</v>
      </c>
      <c r="C4" s="14" t="s">
        <v>6</v>
      </c>
      <c r="D4" s="13"/>
      <c r="E4" s="15"/>
      <c r="F4" s="16"/>
      <c r="G4" s="16"/>
      <c r="H4" s="16"/>
    </row>
    <row r="5" ht="16.5" spans="2:8">
      <c r="B5" s="13" t="s">
        <v>7</v>
      </c>
      <c r="C5" s="17" t="s">
        <v>8</v>
      </c>
      <c r="D5" s="13"/>
      <c r="E5" s="15"/>
      <c r="F5" s="16"/>
      <c r="G5" s="16"/>
      <c r="H5" s="16"/>
    </row>
    <row r="6" ht="16.5" spans="2:8">
      <c r="B6" s="18"/>
      <c r="C6" s="18"/>
      <c r="D6" s="18"/>
      <c r="E6" s="15"/>
      <c r="F6" s="16"/>
      <c r="G6" s="16"/>
      <c r="H6" s="16"/>
    </row>
    <row r="7" ht="99" spans="2:9">
      <c r="B7" s="19" t="s">
        <v>9</v>
      </c>
      <c r="C7" s="20" t="s">
        <v>15</v>
      </c>
      <c r="D7" s="20" t="s">
        <v>16</v>
      </c>
      <c r="E7" s="21" t="s">
        <v>17</v>
      </c>
      <c r="F7" s="19" t="s">
        <v>18</v>
      </c>
      <c r="G7" s="19" t="s">
        <v>19</v>
      </c>
      <c r="H7" s="19" t="s">
        <v>20</v>
      </c>
      <c r="I7" s="37" t="s">
        <v>21</v>
      </c>
    </row>
    <row r="8" ht="16.5" customHeight="1" spans="2:9">
      <c r="B8" s="22" t="s">
        <v>22</v>
      </c>
      <c r="C8" s="23"/>
      <c r="D8" s="23"/>
      <c r="E8" s="23"/>
      <c r="F8" s="23"/>
      <c r="G8" s="23"/>
      <c r="H8" s="23"/>
      <c r="I8" s="38"/>
    </row>
    <row r="9" ht="43.5" spans="2:9">
      <c r="B9" s="24" t="s">
        <v>23</v>
      </c>
      <c r="C9" s="24" t="s">
        <v>24</v>
      </c>
      <c r="D9" s="25">
        <v>2024</v>
      </c>
      <c r="E9" s="26">
        <v>406.5</v>
      </c>
      <c r="F9" s="27" t="s">
        <v>25</v>
      </c>
      <c r="G9" s="28">
        <v>40</v>
      </c>
      <c r="H9" s="28">
        <v>1</v>
      </c>
      <c r="I9" s="39">
        <f t="shared" ref="I9:I14" si="0">E9*G9*H9</f>
        <v>16260</v>
      </c>
    </row>
    <row r="10" spans="2:9">
      <c r="B10" s="24" t="s">
        <v>26</v>
      </c>
      <c r="C10" s="24" t="s">
        <v>27</v>
      </c>
      <c r="D10" s="25"/>
      <c r="E10" s="26">
        <v>450</v>
      </c>
      <c r="F10" s="27" t="s">
        <v>28</v>
      </c>
      <c r="G10" s="28">
        <v>1</v>
      </c>
      <c r="H10" s="28">
        <v>1</v>
      </c>
      <c r="I10" s="39">
        <f t="shared" si="0"/>
        <v>450</v>
      </c>
    </row>
    <row r="11" spans="2:9">
      <c r="B11" s="29" t="s">
        <v>29</v>
      </c>
      <c r="C11" s="29" t="s">
        <v>30</v>
      </c>
      <c r="D11" s="25"/>
      <c r="E11" s="30">
        <v>50</v>
      </c>
      <c r="F11" s="31" t="s">
        <v>25</v>
      </c>
      <c r="G11" s="28">
        <v>40</v>
      </c>
      <c r="H11" s="28">
        <v>1</v>
      </c>
      <c r="I11" s="40">
        <f t="shared" si="0"/>
        <v>2000</v>
      </c>
    </row>
    <row r="12" spans="2:9">
      <c r="B12" s="32" t="s">
        <v>31</v>
      </c>
      <c r="C12" s="32" t="s">
        <v>31</v>
      </c>
      <c r="D12" s="25"/>
      <c r="E12" s="30">
        <v>7</v>
      </c>
      <c r="F12" s="31" t="s">
        <v>32</v>
      </c>
      <c r="G12" s="33">
        <v>15</v>
      </c>
      <c r="H12" s="28">
        <v>1</v>
      </c>
      <c r="I12" s="40">
        <f t="shared" si="0"/>
        <v>105</v>
      </c>
    </row>
    <row r="13" spans="2:9">
      <c r="B13" s="32" t="s">
        <v>33</v>
      </c>
      <c r="C13" s="32" t="s">
        <v>33</v>
      </c>
      <c r="D13" s="25"/>
      <c r="E13" s="30">
        <v>10</v>
      </c>
      <c r="F13" s="31" t="s">
        <v>32</v>
      </c>
      <c r="G13" s="33">
        <v>15</v>
      </c>
      <c r="H13" s="28">
        <v>1</v>
      </c>
      <c r="I13" s="40">
        <f t="shared" si="0"/>
        <v>150</v>
      </c>
    </row>
    <row r="14" spans="2:9">
      <c r="B14" s="32" t="s">
        <v>34</v>
      </c>
      <c r="C14" s="32" t="s">
        <v>35</v>
      </c>
      <c r="D14" s="34"/>
      <c r="E14" s="30">
        <v>15</v>
      </c>
      <c r="F14" s="31" t="s">
        <v>32</v>
      </c>
      <c r="G14" s="33">
        <v>30</v>
      </c>
      <c r="H14" s="28">
        <v>1</v>
      </c>
      <c r="I14" s="40">
        <f t="shared" si="0"/>
        <v>450</v>
      </c>
    </row>
    <row r="15" spans="2:9">
      <c r="B15" s="35" t="s">
        <v>36</v>
      </c>
      <c r="C15" s="35"/>
      <c r="D15" s="35"/>
      <c r="E15" s="35"/>
      <c r="F15" s="35"/>
      <c r="G15" s="35"/>
      <c r="H15" s="35"/>
      <c r="I15" s="41">
        <f>SUM(I9:I14)</f>
        <v>19415</v>
      </c>
    </row>
    <row r="16" ht="16.5" customHeight="1" spans="2:9">
      <c r="B16" s="22" t="s">
        <v>37</v>
      </c>
      <c r="C16" s="23"/>
      <c r="D16" s="23"/>
      <c r="E16" s="23"/>
      <c r="F16" s="23"/>
      <c r="G16" s="23"/>
      <c r="H16" s="23"/>
      <c r="I16" s="38"/>
    </row>
    <row r="17" ht="43.5" spans="2:9">
      <c r="B17" s="24" t="s">
        <v>23</v>
      </c>
      <c r="C17" s="24" t="s">
        <v>24</v>
      </c>
      <c r="D17" s="25">
        <v>2024</v>
      </c>
      <c r="E17" s="26">
        <v>406.5</v>
      </c>
      <c r="F17" s="27" t="s">
        <v>25</v>
      </c>
      <c r="G17" s="28">
        <v>40</v>
      </c>
      <c r="H17" s="28">
        <v>1</v>
      </c>
      <c r="I17" s="39">
        <f t="shared" ref="I17:I22" si="1">E17*G17*H17</f>
        <v>16260</v>
      </c>
    </row>
    <row r="18" spans="2:9">
      <c r="B18" s="24" t="s">
        <v>26</v>
      </c>
      <c r="C18" s="24" t="s">
        <v>27</v>
      </c>
      <c r="D18" s="25"/>
      <c r="E18" s="26">
        <v>450</v>
      </c>
      <c r="F18" s="27" t="s">
        <v>28</v>
      </c>
      <c r="G18" s="28">
        <v>1</v>
      </c>
      <c r="H18" s="28">
        <v>1</v>
      </c>
      <c r="I18" s="39">
        <f t="shared" si="1"/>
        <v>450</v>
      </c>
    </row>
    <row r="19" spans="2:9">
      <c r="B19" s="29" t="s">
        <v>29</v>
      </c>
      <c r="C19" s="29" t="s">
        <v>30</v>
      </c>
      <c r="D19" s="25"/>
      <c r="E19" s="30">
        <v>50</v>
      </c>
      <c r="F19" s="31" t="s">
        <v>25</v>
      </c>
      <c r="G19" s="28">
        <v>40</v>
      </c>
      <c r="H19" s="28">
        <v>1</v>
      </c>
      <c r="I19" s="40">
        <f t="shared" si="1"/>
        <v>2000</v>
      </c>
    </row>
    <row r="20" spans="2:9">
      <c r="B20" s="32" t="s">
        <v>31</v>
      </c>
      <c r="C20" s="32" t="s">
        <v>31</v>
      </c>
      <c r="D20" s="25"/>
      <c r="E20" s="30">
        <v>7</v>
      </c>
      <c r="F20" s="31" t="s">
        <v>32</v>
      </c>
      <c r="G20" s="33">
        <v>15</v>
      </c>
      <c r="H20" s="28">
        <v>1</v>
      </c>
      <c r="I20" s="40">
        <f t="shared" si="1"/>
        <v>105</v>
      </c>
    </row>
    <row r="21" spans="2:9">
      <c r="B21" s="32" t="s">
        <v>33</v>
      </c>
      <c r="C21" s="32" t="s">
        <v>33</v>
      </c>
      <c r="D21" s="25"/>
      <c r="E21" s="30">
        <v>10</v>
      </c>
      <c r="F21" s="31" t="s">
        <v>32</v>
      </c>
      <c r="G21" s="33">
        <v>15</v>
      </c>
      <c r="H21" s="28">
        <v>1</v>
      </c>
      <c r="I21" s="40">
        <f t="shared" si="1"/>
        <v>150</v>
      </c>
    </row>
    <row r="22" spans="2:9">
      <c r="B22" s="32" t="s">
        <v>34</v>
      </c>
      <c r="C22" s="32" t="s">
        <v>35</v>
      </c>
      <c r="D22" s="34"/>
      <c r="E22" s="30">
        <v>15</v>
      </c>
      <c r="F22" s="31" t="s">
        <v>32</v>
      </c>
      <c r="G22" s="33">
        <v>30</v>
      </c>
      <c r="H22" s="28">
        <v>1</v>
      </c>
      <c r="I22" s="40">
        <f t="shared" si="1"/>
        <v>450</v>
      </c>
    </row>
    <row r="23" spans="2:9">
      <c r="B23" s="35" t="s">
        <v>36</v>
      </c>
      <c r="C23" s="35"/>
      <c r="D23" s="35"/>
      <c r="E23" s="35"/>
      <c r="F23" s="35"/>
      <c r="G23" s="35"/>
      <c r="H23" s="35"/>
      <c r="I23" s="41">
        <f>SUM(I17:I22)</f>
        <v>19415</v>
      </c>
    </row>
    <row r="24" ht="16.5" spans="2:9">
      <c r="B24" s="22" t="s">
        <v>38</v>
      </c>
      <c r="C24" s="23"/>
      <c r="D24" s="23"/>
      <c r="E24" s="23"/>
      <c r="F24" s="23"/>
      <c r="G24" s="23"/>
      <c r="H24" s="23"/>
      <c r="I24" s="38"/>
    </row>
    <row r="25" ht="43.5" spans="2:9">
      <c r="B25" s="24" t="s">
        <v>23</v>
      </c>
      <c r="C25" s="24" t="s">
        <v>24</v>
      </c>
      <c r="D25" s="25">
        <v>2024</v>
      </c>
      <c r="E25" s="26">
        <v>406.5</v>
      </c>
      <c r="F25" s="27" t="s">
        <v>25</v>
      </c>
      <c r="G25" s="28">
        <v>45</v>
      </c>
      <c r="H25" s="28">
        <v>1</v>
      </c>
      <c r="I25" s="39">
        <f t="shared" ref="I25:I30" si="2">E25*G25*H25</f>
        <v>18292.5</v>
      </c>
    </row>
    <row r="26" spans="2:9">
      <c r="B26" s="24" t="s">
        <v>26</v>
      </c>
      <c r="C26" s="24" t="s">
        <v>27</v>
      </c>
      <c r="D26" s="25"/>
      <c r="E26" s="26">
        <v>450</v>
      </c>
      <c r="F26" s="27" t="s">
        <v>28</v>
      </c>
      <c r="G26" s="28">
        <v>1</v>
      </c>
      <c r="H26" s="28">
        <v>1</v>
      </c>
      <c r="I26" s="39">
        <f t="shared" si="2"/>
        <v>450</v>
      </c>
    </row>
    <row r="27" spans="2:9">
      <c r="B27" s="29" t="s">
        <v>29</v>
      </c>
      <c r="C27" s="29" t="s">
        <v>30</v>
      </c>
      <c r="D27" s="25"/>
      <c r="E27" s="30">
        <v>50</v>
      </c>
      <c r="F27" s="31" t="s">
        <v>25</v>
      </c>
      <c r="G27" s="28">
        <v>45</v>
      </c>
      <c r="H27" s="28">
        <v>1</v>
      </c>
      <c r="I27" s="40">
        <f t="shared" si="2"/>
        <v>2250</v>
      </c>
    </row>
    <row r="28" spans="2:9">
      <c r="B28" s="32" t="s">
        <v>31</v>
      </c>
      <c r="C28" s="32" t="s">
        <v>31</v>
      </c>
      <c r="D28" s="25"/>
      <c r="E28" s="30">
        <v>7</v>
      </c>
      <c r="F28" s="31" t="s">
        <v>32</v>
      </c>
      <c r="G28" s="33">
        <v>15</v>
      </c>
      <c r="H28" s="28">
        <v>1</v>
      </c>
      <c r="I28" s="40">
        <f t="shared" si="2"/>
        <v>105</v>
      </c>
    </row>
    <row r="29" spans="2:9">
      <c r="B29" s="32" t="s">
        <v>33</v>
      </c>
      <c r="C29" s="32" t="s">
        <v>33</v>
      </c>
      <c r="D29" s="25"/>
      <c r="E29" s="30">
        <v>10</v>
      </c>
      <c r="F29" s="31" t="s">
        <v>32</v>
      </c>
      <c r="G29" s="33">
        <v>15</v>
      </c>
      <c r="H29" s="28">
        <v>1</v>
      </c>
      <c r="I29" s="40">
        <f t="shared" si="2"/>
        <v>150</v>
      </c>
    </row>
    <row r="30" spans="2:9">
      <c r="B30" s="32" t="s">
        <v>34</v>
      </c>
      <c r="C30" s="32" t="s">
        <v>35</v>
      </c>
      <c r="D30" s="34"/>
      <c r="E30" s="30">
        <v>15</v>
      </c>
      <c r="F30" s="31" t="s">
        <v>32</v>
      </c>
      <c r="G30" s="33">
        <v>30</v>
      </c>
      <c r="H30" s="28">
        <v>1</v>
      </c>
      <c r="I30" s="40">
        <f t="shared" si="2"/>
        <v>450</v>
      </c>
    </row>
    <row r="31" spans="2:9">
      <c r="B31" s="35" t="s">
        <v>36</v>
      </c>
      <c r="C31" s="35"/>
      <c r="D31" s="35"/>
      <c r="E31" s="35"/>
      <c r="F31" s="35"/>
      <c r="G31" s="35"/>
      <c r="H31" s="35"/>
      <c r="I31" s="41">
        <f>SUM(I25:I30)</f>
        <v>21697.5</v>
      </c>
    </row>
    <row r="32" ht="28" customHeight="1" spans="2:9">
      <c r="B32" s="36" t="s">
        <v>12</v>
      </c>
      <c r="C32" s="36"/>
      <c r="D32" s="36"/>
      <c r="E32" s="36"/>
      <c r="F32" s="36"/>
      <c r="G32" s="36"/>
      <c r="H32" s="36"/>
      <c r="I32" s="42">
        <f>I15+I23+I31</f>
        <v>60527.5</v>
      </c>
    </row>
  </sheetData>
  <mergeCells count="11">
    <mergeCell ref="B1:C1"/>
    <mergeCell ref="B8:I8"/>
    <mergeCell ref="B15:H15"/>
    <mergeCell ref="B16:I16"/>
    <mergeCell ref="B23:H23"/>
    <mergeCell ref="B24:I24"/>
    <mergeCell ref="B31:H31"/>
    <mergeCell ref="B32:H32"/>
    <mergeCell ref="D9:D14"/>
    <mergeCell ref="D17:D22"/>
    <mergeCell ref="D25:D30"/>
  </mergeCells>
  <hyperlinks>
    <hyperlink ref="C4" r:id="rId1" display="kyle.zh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2025-08-13T05:43:59Z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0DB0C45E20944158AEBEF6D2F776785A_13</vt:lpwstr>
  </property>
</Properties>
</file>